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45" windowHeight="7320" activeTab="1"/>
  </bookViews>
  <sheets>
    <sheet name="HighE-Raw" sheetId="1" r:id="rId1"/>
    <sheet name="All-High" sheetId="2" r:id="rId2"/>
    <sheet name="All-LowE" sheetId="3" r:id="rId3"/>
    <sheet name="LowE-RawK" sheetId="4" r:id="rId4"/>
    <sheet name="LowE-RawPi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<sst xmlns="http://schemas.openxmlformats.org/spreadsheetml/2006/main" count="181" uniqueCount="47">
  <si>
    <t>Run #</t>
  </si>
  <si>
    <t>TRG</t>
  </si>
  <si>
    <t>p [GeV/c]</t>
  </si>
  <si>
    <t>S1</t>
  </si>
  <si>
    <t>S2</t>
  </si>
  <si>
    <t>S3</t>
  </si>
  <si>
    <t>S4</t>
  </si>
  <si>
    <t>S5</t>
  </si>
  <si>
    <t>S0</t>
  </si>
  <si>
    <t>S6</t>
  </si>
  <si>
    <t>S7</t>
  </si>
  <si>
    <t>TOF</t>
  </si>
  <si>
    <t>Beam</t>
  </si>
  <si>
    <t>Date</t>
  </si>
  <si>
    <t>RUN010</t>
  </si>
  <si>
    <t>neg pi</t>
  </si>
  <si>
    <t>PS2S3*NOT(C1C2)</t>
  </si>
  <si>
    <t>RUN011</t>
  </si>
  <si>
    <t>RUN012</t>
  </si>
  <si>
    <t>#evts</t>
  </si>
  <si>
    <t>RUN014</t>
  </si>
  <si>
    <t>RUN015</t>
  </si>
  <si>
    <t>RUN016</t>
  </si>
  <si>
    <t>RUN017</t>
  </si>
  <si>
    <t>RUN019</t>
  </si>
  <si>
    <t>RUN020</t>
  </si>
  <si>
    <t>cal</t>
  </si>
  <si>
    <t>average dE/dx</t>
  </si>
  <si>
    <t>sigma dE/dx</t>
  </si>
  <si>
    <t>SIMULATION</t>
  </si>
  <si>
    <t>RUN025</t>
  </si>
  <si>
    <t>RUN030</t>
  </si>
  <si>
    <t>neg K</t>
  </si>
  <si>
    <t>PS2S3*K*NOT(C)</t>
  </si>
  <si>
    <t>Pion Trigger</t>
  </si>
  <si>
    <t>PS2S3*NOT(C)</t>
  </si>
  <si>
    <t>RUN031</t>
  </si>
  <si>
    <t>RUN033</t>
  </si>
  <si>
    <t>RUN034</t>
  </si>
  <si>
    <t>RUN035</t>
  </si>
  <si>
    <t>degrader</t>
  </si>
  <si>
    <t>RUN040</t>
  </si>
  <si>
    <t>RUN042</t>
  </si>
  <si>
    <t>RUN043</t>
  </si>
  <si>
    <t>RUN044</t>
  </si>
  <si>
    <t>RUN048</t>
  </si>
  <si>
    <t>RUN049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</si>
</sst>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7">
    <font>
      <sz val="10"/>
      <name val="Arial"/>
      <family val="0"/>
    </font>
    <font>
      <b/>
      <sz val="23.75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sz val="22.5"/>
      <name val="Arial"/>
      <family val="0"/>
    </font>
    <font>
      <b/>
      <sz val="18.75"/>
      <name val="Arial"/>
      <family val="0"/>
    </font>
    <font>
      <sz val="1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Pi - beam dE/dx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'HighE-Raw'!$G$1</c:f>
              <c:strCache>
                <c:ptCount val="1"/>
                <c:pt idx="0">
                  <c:v>S0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'HighE-Raw'!$G$2:$G$11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'HighE-Raw'!$H$1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'HighE-Raw'!$H$2:$H$11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'HighE-Raw'!$I$1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'HighE-Raw'!$I$2:$I$11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'HighE-Raw'!$J$1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'HighE-Raw'!$J$2:$J$11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'HighE-Raw'!$K$1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'HighE-Raw'!$K$2:$K$11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'HighE-Raw'!$L$1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'HighE-Raw'!$L$2:$L$11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'HighE-Raw'!$M$1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'HighE-Raw'!$M$2:$M$11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'HighE-Raw'!$N$1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'HighE-Raw'!$N$2:$N$11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1207726"/>
        <c:axId val="12434079"/>
      </c:scatterChart>
      <c:valAx>
        <c:axId val="3120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momentum [GeV/c]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34079"/>
        <c:crosses val="autoZero"/>
        <c:crossBetween val="midCat"/>
        <c:dispUnits/>
        <c:majorUnit val="1"/>
        <c:minorUnit val="0.5"/>
      </c:valAx>
      <c:valAx>
        <c:axId val="12434079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peak signal [ADC]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077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preliminary</a:t>
            </a:r>
          </a:p>
        </c:rich>
      </c:tx>
      <c:layout>
        <c:manualLayout>
          <c:xMode val="factor"/>
          <c:yMode val="factor"/>
          <c:x val="0.25425"/>
          <c:y val="0.19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675"/>
          <c:w val="0.892"/>
          <c:h val="0.72025"/>
        </c:manualLayout>
      </c:layout>
      <c:scatterChart>
        <c:scatterStyle val="lineMarker"/>
        <c:varyColors val="0"/>
        <c:ser>
          <c:idx val="0"/>
          <c:order val="0"/>
          <c:tx>
            <c:v>Batch H70062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'All-High'!$K$3:$K$12</c:f>
                <c:numCache>
                  <c:ptCount val="10"/>
                  <c:pt idx="0">
                    <c:v>216.72405596716814</c:v>
                  </c:pt>
                  <c:pt idx="1">
                    <c:v>104.05253939303181</c:v>
                  </c:pt>
                  <c:pt idx="2">
                    <c:v>249.1460318135681</c:v>
                  </c:pt>
                  <c:pt idx="3">
                    <c:v>158.00095628748792</c:v>
                  </c:pt>
                  <c:pt idx="4">
                    <c:v>277.08738496447336</c:v>
                  </c:pt>
                  <c:pt idx="5">
                    <c:v>303.3671668542066</c:v>
                  </c:pt>
                  <c:pt idx="6">
                    <c:v>219.58632647961394</c:v>
                  </c:pt>
                  <c:pt idx="7">
                    <c:v>212.75438653911613</c:v>
                  </c:pt>
                  <c:pt idx="8">
                    <c:v>252.22263373807237</c:v>
                  </c:pt>
                  <c:pt idx="9">
                    <c:v>225.94873389301364</c:v>
                  </c:pt>
                </c:numCache>
              </c:numRef>
            </c:plus>
            <c:minus>
              <c:numRef>
                <c:f>'All-High'!$K$3:$K$12</c:f>
                <c:numCache>
                  <c:ptCount val="10"/>
                  <c:pt idx="0">
                    <c:v>216.72405596716814</c:v>
                  </c:pt>
                  <c:pt idx="1">
                    <c:v>104.05253939303181</c:v>
                  </c:pt>
                  <c:pt idx="2">
                    <c:v>249.1460318135681</c:v>
                  </c:pt>
                  <c:pt idx="3">
                    <c:v>158.00095628748792</c:v>
                  </c:pt>
                  <c:pt idx="4">
                    <c:v>277.08738496447336</c:v>
                  </c:pt>
                  <c:pt idx="5">
                    <c:v>303.3671668542066</c:v>
                  </c:pt>
                  <c:pt idx="6">
                    <c:v>219.58632647961394</c:v>
                  </c:pt>
                  <c:pt idx="7">
                    <c:v>212.75438653911613</c:v>
                  </c:pt>
                  <c:pt idx="8">
                    <c:v>252.22263373807237</c:v>
                  </c:pt>
                  <c:pt idx="9">
                    <c:v>225.94873389301364</c:v>
                  </c:pt>
                </c:numCache>
              </c:numRef>
            </c:minus>
            <c:noEndCap val="1"/>
          </c:errBars>
          <c:xVal>
            <c:numRef>
              <c:f>'All-High'!$A$3:$A$12</c:f>
              <c:numCache/>
            </c:numRef>
          </c:xVal>
          <c:yVal>
            <c:numRef>
              <c:f>'All-High'!$J$3:$J$12</c:f>
              <c:numCache/>
            </c:numRef>
          </c:yVal>
          <c:smooth val="0"/>
        </c:ser>
        <c:ser>
          <c:idx val="1"/>
          <c:order val="1"/>
          <c:tx>
            <c:v>Batch SJ72076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'All-High'!$M$3:$M$12</c:f>
                <c:numCache>
                  <c:ptCount val="10"/>
                  <c:pt idx="0">
                    <c:v>159.05833744230873</c:v>
                  </c:pt>
                  <c:pt idx="1">
                    <c:v>201.71170214123904</c:v>
                  </c:pt>
                  <c:pt idx="2">
                    <c:v>307.5428513305681</c:v>
                  </c:pt>
                  <c:pt idx="3">
                    <c:v>346.7751201844032</c:v>
                  </c:pt>
                  <c:pt idx="4">
                    <c:v>191.0499498448443</c:v>
                  </c:pt>
                  <c:pt idx="5">
                    <c:v>157.58354955618373</c:v>
                  </c:pt>
                  <c:pt idx="6">
                    <c:v>285.1846379154518</c:v>
                  </c:pt>
                  <c:pt idx="7">
                    <c:v>288.51093144755436</c:v>
                  </c:pt>
                  <c:pt idx="8">
                    <c:v>156.98098735736477</c:v>
                  </c:pt>
                  <c:pt idx="9">
                    <c:v>267.6609608467429</c:v>
                  </c:pt>
                </c:numCache>
              </c:numRef>
            </c:plus>
            <c:minus>
              <c:numRef>
                <c:f>'All-High'!$M$3:$M$12</c:f>
                <c:numCache>
                  <c:ptCount val="10"/>
                  <c:pt idx="0">
                    <c:v>159.05833744230873</c:v>
                  </c:pt>
                  <c:pt idx="1">
                    <c:v>201.71170214123904</c:v>
                  </c:pt>
                  <c:pt idx="2">
                    <c:v>307.5428513305681</c:v>
                  </c:pt>
                  <c:pt idx="3">
                    <c:v>346.7751201844032</c:v>
                  </c:pt>
                  <c:pt idx="4">
                    <c:v>191.0499498448443</c:v>
                  </c:pt>
                  <c:pt idx="5">
                    <c:v>157.58354955618373</c:v>
                  </c:pt>
                  <c:pt idx="6">
                    <c:v>285.1846379154518</c:v>
                  </c:pt>
                  <c:pt idx="7">
                    <c:v>288.51093144755436</c:v>
                  </c:pt>
                  <c:pt idx="8">
                    <c:v>156.98098735736477</c:v>
                  </c:pt>
                  <c:pt idx="9">
                    <c:v>267.6609608467429</c:v>
                  </c:pt>
                </c:numCache>
              </c:numRef>
            </c:minus>
            <c:noEndCap val="1"/>
          </c:errBars>
          <c:xVal>
            <c:numRef>
              <c:f>'All-High'!$A$3:$A$12</c:f>
              <c:numCache/>
            </c:numRef>
          </c:xVal>
          <c:yVal>
            <c:numRef>
              <c:f>'All-High'!$L$3:$L$12</c:f>
              <c:numCache/>
            </c:numRef>
          </c:yVal>
          <c:smooth val="0"/>
        </c:ser>
        <c:ser>
          <c:idx val="2"/>
          <c:order val="2"/>
          <c:tx>
            <c:v>Sim 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'All-High'!$A$14:$A$100</c:f>
              <c:numCache/>
            </c:numRef>
          </c:xVal>
          <c:yVal>
            <c:numRef>
              <c:f>'All-High'!$B$14:$B$100</c:f>
              <c:numCache/>
            </c:numRef>
          </c:yVal>
          <c:smooth val="0"/>
        </c:ser>
        <c:ser>
          <c:idx val="3"/>
          <c:order val="3"/>
          <c:tx>
            <c:v>Sim2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'All-High'!$A$14:$A$100</c:f>
              <c:numCache/>
            </c:numRef>
          </c:xVal>
          <c:yVal>
            <c:numRef>
              <c:f>'All-High'!$C$14:$C$100</c:f>
              <c:numCache/>
            </c:numRef>
          </c:yVal>
          <c:smooth val="0"/>
        </c:ser>
        <c:ser>
          <c:idx val="4"/>
          <c:order val="4"/>
          <c:tx>
            <c:v>Batch H 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'All-LowE'!$K$3:$K$21</c:f>
                <c:numCache>
                  <c:ptCount val="19"/>
                  <c:pt idx="0">
                    <c:v>390.5132430356061</c:v>
                  </c:pt>
                  <c:pt idx="1">
                    <c:v>382.7006900718044</c:v>
                  </c:pt>
                  <c:pt idx="2">
                    <c:v>244.9717660736022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plus>
            <c:minus>
              <c:numRef>
                <c:f>'All-LowE'!$K$3:$K$21</c:f>
                <c:numCache>
                  <c:ptCount val="19"/>
                  <c:pt idx="0">
                    <c:v>390.5132430356061</c:v>
                  </c:pt>
                  <c:pt idx="1">
                    <c:v>382.7006900718044</c:v>
                  </c:pt>
                  <c:pt idx="2">
                    <c:v>244.9717660736022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minus>
            <c:noEndCap val="0"/>
          </c:errBars>
          <c:xVal>
            <c:numRef>
              <c:f>'All-LowE'!$A$3:$A$21</c:f>
              <c:numCache>
                <c:ptCount val="19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'All-LowE'!$J$3:$J$21</c:f>
              <c:numCache>
                <c:ptCount val="19"/>
                <c:pt idx="0">
                  <c:v>20335.440318760244</c:v>
                </c:pt>
                <c:pt idx="1">
                  <c:v>20520.504045018482</c:v>
                </c:pt>
                <c:pt idx="2">
                  <c:v>20450.224666682163</c:v>
                </c:pt>
              </c:numCache>
            </c:numRef>
          </c:yVal>
          <c:smooth val="0"/>
        </c:ser>
        <c:ser>
          <c:idx val="5"/>
          <c:order val="5"/>
          <c:tx>
            <c:v>BatchSJ 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'All-LowE'!$M$3:$M$21</c:f>
                <c:numCache>
                  <c:ptCount val="19"/>
                  <c:pt idx="0">
                    <c:v>319.11435418925714</c:v>
                  </c:pt>
                  <c:pt idx="1">
                    <c:v>352.37770404005954</c:v>
                  </c:pt>
                  <c:pt idx="2">
                    <c:v>206.54967480048043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plus>
            <c:minus>
              <c:numRef>
                <c:f>'All-LowE'!$M$3:$M$21</c:f>
                <c:numCache>
                  <c:ptCount val="19"/>
                  <c:pt idx="0">
                    <c:v>319.11435418925714</c:v>
                  </c:pt>
                  <c:pt idx="1">
                    <c:v>352.37770404005954</c:v>
                  </c:pt>
                  <c:pt idx="2">
                    <c:v>206.54967480048043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minus>
            <c:noEndCap val="1"/>
          </c:errBars>
          <c:xVal>
            <c:numRef>
              <c:f>'All-LowE'!$A$3:$A$21</c:f>
              <c:numCache>
                <c:ptCount val="19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'All-LowE'!$L$3:$L$21</c:f>
              <c:numCache>
                <c:ptCount val="19"/>
                <c:pt idx="0">
                  <c:v>23549.91074509736</c:v>
                </c:pt>
                <c:pt idx="1">
                  <c:v>23419.475811157427</c:v>
                </c:pt>
                <c:pt idx="2">
                  <c:v>23471.12832915594</c:v>
                </c:pt>
              </c:numCache>
            </c:numRef>
          </c:yVal>
          <c:smooth val="0"/>
        </c:ser>
        <c:ser>
          <c:idx val="6"/>
          <c:order val="6"/>
          <c:tx>
            <c:v>Batch H 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errBars>
            <c:errDir val="y"/>
            <c:errBarType val="both"/>
            <c:errValType val="cust"/>
            <c:plus>
              <c:numRef>
                <c:f>'All-LowE'!$K$23:$K$42</c:f>
                <c:numCache>
                  <c:ptCount val="20"/>
                  <c:pt idx="0">
                    <c:v>698.7257044824963</c:v>
                  </c:pt>
                  <c:pt idx="1">
                    <c:v>531.5473147050809</c:v>
                  </c:pt>
                  <c:pt idx="2">
                    <c:v>492.92816400487754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</c:numCache>
              </c:numRef>
            </c:plus>
            <c:minus>
              <c:numRef>
                <c:f>'All-LowE'!$K$23:$K$40</c:f>
                <c:numCache>
                  <c:ptCount val="18"/>
                  <c:pt idx="0">
                    <c:v>698.7257044824963</c:v>
                  </c:pt>
                  <c:pt idx="1">
                    <c:v>531.5473147050809</c:v>
                  </c:pt>
                  <c:pt idx="2">
                    <c:v>492.92816400487754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minus>
            <c:noEndCap val="0"/>
          </c:errBars>
          <c:xVal>
            <c:numRef>
              <c:f>'All-LowE'!$A$23:$A$40</c:f>
              <c:numCache>
                <c:ptCount val="18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'All-LowE'!$J$23:$J$40</c:f>
              <c:numCache>
                <c:ptCount val="18"/>
                <c:pt idx="0">
                  <c:v>28500.156203068913</c:v>
                </c:pt>
                <c:pt idx="1">
                  <c:v>26121.72073444703</c:v>
                </c:pt>
                <c:pt idx="2">
                  <c:v>34695.63312116814</c:v>
                </c:pt>
              </c:numCache>
            </c:numRef>
          </c:yVal>
          <c:smooth val="0"/>
        </c:ser>
        <c:ser>
          <c:idx val="7"/>
          <c:order val="7"/>
          <c:tx>
            <c:v>Batch SJ 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errBars>
            <c:errDir val="y"/>
            <c:errBarType val="both"/>
            <c:errValType val="cust"/>
            <c:plus>
              <c:numRef>
                <c:f>'All-LowE'!$M$23:$M$40</c:f>
                <c:numCache>
                  <c:ptCount val="18"/>
                  <c:pt idx="0">
                    <c:v>672.8595419699126</c:v>
                  </c:pt>
                  <c:pt idx="1">
                    <c:v>736.3372630985042</c:v>
                  </c:pt>
                  <c:pt idx="2">
                    <c:v>473.7060107546842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plus>
            <c:minus>
              <c:numRef>
                <c:f>'All-LowE'!$M$23:$M$40</c:f>
                <c:numCache>
                  <c:ptCount val="18"/>
                  <c:pt idx="0">
                    <c:v>672.8595419699126</c:v>
                  </c:pt>
                  <c:pt idx="1">
                    <c:v>736.3372630985042</c:v>
                  </c:pt>
                  <c:pt idx="2">
                    <c:v>473.7060107546842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minus>
            <c:noEndCap val="0"/>
          </c:errBars>
          <c:xVal>
            <c:numRef>
              <c:f>'All-LowE'!$A$23:$A$40</c:f>
              <c:numCache>
                <c:ptCount val="18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'All-LowE'!$L$23:$L$40</c:f>
              <c:numCache>
                <c:ptCount val="18"/>
                <c:pt idx="0">
                  <c:v>32787.186658853876</c:v>
                </c:pt>
                <c:pt idx="1">
                  <c:v>30031.098787390372</c:v>
                </c:pt>
                <c:pt idx="2">
                  <c:v>39779.1611684642</c:v>
                </c:pt>
              </c:numCache>
            </c:numRef>
          </c:yVal>
          <c:smooth val="0"/>
        </c:ser>
        <c:axId val="44797848"/>
        <c:axId val="527449"/>
      </c:scatterChart>
      <c:valAx>
        <c:axId val="44797848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momentum [GeV/c]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449"/>
        <c:crosses val="autoZero"/>
        <c:crossBetween val="midCat"/>
        <c:dispUnits/>
        <c:majorUnit val="10"/>
        <c:minorUnit val="10"/>
      </c:valAx>
      <c:valAx>
        <c:axId val="527449"/>
        <c:scaling>
          <c:orientation val="minMax"/>
          <c:max val="45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peak signal [e-h]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97848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16</xdr:row>
      <xdr:rowOff>19050</xdr:rowOff>
    </xdr:from>
    <xdr:to>
      <xdr:col>17</xdr:col>
      <xdr:colOff>304800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5095875" y="2609850"/>
        <a:ext cx="61626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0.4425</cdr:y>
    </cdr:from>
    <cdr:to>
      <cdr:x>0.706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085975"/>
          <a:ext cx="647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kaon</a:t>
          </a:r>
        </a:p>
      </cdr:txBody>
    </cdr:sp>
  </cdr:relSizeAnchor>
  <cdr:relSizeAnchor xmlns:cdr="http://schemas.openxmlformats.org/drawingml/2006/chartDrawing">
    <cdr:from>
      <cdr:x>0.784</cdr:x>
      <cdr:y>0.568</cdr:y>
    </cdr:from>
    <cdr:to>
      <cdr:x>0.88375</cdr:x>
      <cdr:y>0.64075</cdr:y>
    </cdr:to>
    <cdr:sp>
      <cdr:nvSpPr>
        <cdr:cNvPr id="2" name="TextBox 2"/>
        <cdr:cNvSpPr txBox="1">
          <a:spLocks noChangeArrowheads="1"/>
        </cdr:cNvSpPr>
      </cdr:nvSpPr>
      <cdr:spPr>
        <a:xfrm>
          <a:off x="4562475" y="2676525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pion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104775</xdr:rowOff>
    </xdr:from>
    <xdr:to>
      <xdr:col>14</xdr:col>
      <xdr:colOff>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3714750" y="2047875"/>
        <a:ext cx="58197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ibration%2012-10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dx_cut_p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libration%2014-10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Q4">
            <v>9.875176523775385</v>
          </cell>
        </row>
        <row r="5">
          <cell r="Q5">
            <v>9.6139186985694</v>
          </cell>
        </row>
        <row r="6">
          <cell r="Q6">
            <v>10.071812272075297</v>
          </cell>
        </row>
        <row r="7">
          <cell r="Q7">
            <v>9.917642460027949</v>
          </cell>
        </row>
        <row r="8">
          <cell r="Q8">
            <v>9.018472418506287</v>
          </cell>
        </row>
        <row r="9">
          <cell r="Q9">
            <v>8.219005009925423</v>
          </cell>
        </row>
        <row r="10">
          <cell r="Q10">
            <v>9.801322721597014</v>
          </cell>
        </row>
        <row r="11">
          <cell r="Q11">
            <v>9.923181495191326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dx_cut_pion"/>
    </sheetNames>
    <sheetDataSet>
      <sheetData sheetId="0">
        <row r="2">
          <cell r="A2">
            <v>400</v>
          </cell>
          <cell r="B2">
            <v>24225</v>
          </cell>
          <cell r="C2">
            <v>21353.888888888894</v>
          </cell>
        </row>
        <row r="3">
          <cell r="A3">
            <v>500</v>
          </cell>
          <cell r="B3">
            <v>23677.5</v>
          </cell>
          <cell r="C3">
            <v>20871.277777777777</v>
          </cell>
        </row>
        <row r="4">
          <cell r="A4">
            <v>600</v>
          </cell>
          <cell r="B4">
            <v>23460</v>
          </cell>
          <cell r="C4">
            <v>20679.55555555556</v>
          </cell>
        </row>
        <row r="5">
          <cell r="A5">
            <v>700</v>
          </cell>
          <cell r="B5">
            <v>23385</v>
          </cell>
          <cell r="C5">
            <v>20613.444444444445</v>
          </cell>
        </row>
        <row r="6">
          <cell r="A6">
            <v>800</v>
          </cell>
          <cell r="B6">
            <v>23370</v>
          </cell>
          <cell r="C6">
            <v>20600.222222222226</v>
          </cell>
        </row>
        <row r="7">
          <cell r="A7">
            <v>900</v>
          </cell>
          <cell r="B7">
            <v>23392.500000000004</v>
          </cell>
          <cell r="C7">
            <v>20620.05555555556</v>
          </cell>
        </row>
        <row r="8">
          <cell r="A8">
            <v>1000</v>
          </cell>
          <cell r="B8">
            <v>23437.5</v>
          </cell>
          <cell r="C8">
            <v>20659.722222222226</v>
          </cell>
        </row>
        <row r="9">
          <cell r="A9">
            <v>1100</v>
          </cell>
          <cell r="B9">
            <v>23482.499999999996</v>
          </cell>
          <cell r="C9">
            <v>20699.388888888887</v>
          </cell>
        </row>
        <row r="10">
          <cell r="A10">
            <v>1200</v>
          </cell>
          <cell r="B10">
            <v>23527.5</v>
          </cell>
          <cell r="C10">
            <v>20739.05555555556</v>
          </cell>
        </row>
        <row r="11">
          <cell r="A11">
            <v>1300</v>
          </cell>
          <cell r="B11">
            <v>23580</v>
          </cell>
          <cell r="C11">
            <v>20785.333333333336</v>
          </cell>
        </row>
        <row r="12">
          <cell r="A12">
            <v>1400</v>
          </cell>
          <cell r="B12">
            <v>23625</v>
          </cell>
          <cell r="C12">
            <v>20825.000000000004</v>
          </cell>
        </row>
        <row r="13">
          <cell r="A13">
            <v>1500</v>
          </cell>
          <cell r="B13">
            <v>23670</v>
          </cell>
          <cell r="C13">
            <v>20864.666666666668</v>
          </cell>
        </row>
        <row r="14">
          <cell r="A14">
            <v>1600</v>
          </cell>
          <cell r="B14">
            <v>23714.999999999996</v>
          </cell>
          <cell r="C14">
            <v>20904.333333333336</v>
          </cell>
        </row>
        <row r="15">
          <cell r="A15">
            <v>1700</v>
          </cell>
          <cell r="B15">
            <v>23760</v>
          </cell>
          <cell r="C15">
            <v>20944.000000000004</v>
          </cell>
        </row>
        <row r="16">
          <cell r="A16">
            <v>1800</v>
          </cell>
          <cell r="B16">
            <v>23805</v>
          </cell>
          <cell r="C16">
            <v>20983.666666666664</v>
          </cell>
        </row>
        <row r="17">
          <cell r="A17">
            <v>1900</v>
          </cell>
          <cell r="B17">
            <v>23842.499999999996</v>
          </cell>
          <cell r="C17">
            <v>21016.722222222223</v>
          </cell>
        </row>
        <row r="18">
          <cell r="A18">
            <v>2000</v>
          </cell>
          <cell r="B18">
            <v>23880</v>
          </cell>
          <cell r="C18">
            <v>21049.77777777778</v>
          </cell>
        </row>
        <row r="19">
          <cell r="A19">
            <v>2100</v>
          </cell>
          <cell r="B19">
            <v>23910</v>
          </cell>
          <cell r="C19">
            <v>21076.222222222223</v>
          </cell>
        </row>
        <row r="20">
          <cell r="A20">
            <v>2200</v>
          </cell>
          <cell r="B20">
            <v>23940</v>
          </cell>
          <cell r="C20">
            <v>21102.666666666668</v>
          </cell>
        </row>
        <row r="21">
          <cell r="A21">
            <v>2300</v>
          </cell>
          <cell r="B21">
            <v>23977.5</v>
          </cell>
          <cell r="C21">
            <v>21135.722222222223</v>
          </cell>
        </row>
        <row r="22">
          <cell r="A22">
            <v>2400</v>
          </cell>
          <cell r="B22">
            <v>24000</v>
          </cell>
          <cell r="C22">
            <v>21155.555555555555</v>
          </cell>
        </row>
        <row r="23">
          <cell r="A23">
            <v>2500</v>
          </cell>
          <cell r="B23">
            <v>24030</v>
          </cell>
          <cell r="C23">
            <v>21182.000000000004</v>
          </cell>
        </row>
        <row r="24">
          <cell r="A24">
            <v>2600</v>
          </cell>
          <cell r="B24">
            <v>24060</v>
          </cell>
          <cell r="C24">
            <v>21208.444444444445</v>
          </cell>
        </row>
        <row r="25">
          <cell r="A25">
            <v>2700</v>
          </cell>
          <cell r="B25">
            <v>24082.5</v>
          </cell>
          <cell r="C25">
            <v>21228.277777777777</v>
          </cell>
        </row>
        <row r="26">
          <cell r="A26">
            <v>2800</v>
          </cell>
          <cell r="B26">
            <v>24105</v>
          </cell>
          <cell r="C26">
            <v>21248.111111111113</v>
          </cell>
        </row>
        <row r="27">
          <cell r="A27">
            <v>2900</v>
          </cell>
          <cell r="B27">
            <v>24127.5</v>
          </cell>
          <cell r="C27">
            <v>21267.944444444445</v>
          </cell>
        </row>
        <row r="28">
          <cell r="A28">
            <v>3000</v>
          </cell>
          <cell r="B28">
            <v>24150</v>
          </cell>
          <cell r="C28">
            <v>21287.77777777778</v>
          </cell>
        </row>
        <row r="29">
          <cell r="A29">
            <v>3100</v>
          </cell>
          <cell r="B29">
            <v>24172.5</v>
          </cell>
          <cell r="C29">
            <v>21307.611111111113</v>
          </cell>
        </row>
        <row r="30">
          <cell r="A30">
            <v>3200</v>
          </cell>
          <cell r="B30">
            <v>24195</v>
          </cell>
          <cell r="C30">
            <v>21327.444444444445</v>
          </cell>
        </row>
        <row r="31">
          <cell r="A31">
            <v>3300</v>
          </cell>
          <cell r="B31">
            <v>24210.000000000004</v>
          </cell>
          <cell r="C31">
            <v>21340.66666666667</v>
          </cell>
        </row>
        <row r="32">
          <cell r="A32">
            <v>3400</v>
          </cell>
          <cell r="B32">
            <v>24225</v>
          </cell>
          <cell r="C32">
            <v>21353.888888888894</v>
          </cell>
        </row>
        <row r="33">
          <cell r="A33">
            <v>3500</v>
          </cell>
          <cell r="B33">
            <v>24247.500000000004</v>
          </cell>
          <cell r="C33">
            <v>21373.722222222223</v>
          </cell>
        </row>
        <row r="34">
          <cell r="A34">
            <v>3600</v>
          </cell>
          <cell r="B34">
            <v>24262.499999999996</v>
          </cell>
          <cell r="C34">
            <v>21386.944444444445</v>
          </cell>
        </row>
        <row r="35">
          <cell r="A35">
            <v>3700</v>
          </cell>
          <cell r="B35">
            <v>24277.5</v>
          </cell>
          <cell r="C35">
            <v>21400.16666666667</v>
          </cell>
        </row>
        <row r="36">
          <cell r="A36">
            <v>3800</v>
          </cell>
          <cell r="B36">
            <v>24292.499999999996</v>
          </cell>
          <cell r="C36">
            <v>21413.38888888889</v>
          </cell>
        </row>
        <row r="37">
          <cell r="A37">
            <v>3900</v>
          </cell>
          <cell r="B37">
            <v>24307.5</v>
          </cell>
          <cell r="C37">
            <v>21426.611111111113</v>
          </cell>
        </row>
        <row r="38">
          <cell r="A38">
            <v>4000</v>
          </cell>
          <cell r="B38">
            <v>24322.5</v>
          </cell>
          <cell r="C38">
            <v>21439.833333333332</v>
          </cell>
        </row>
        <row r="39">
          <cell r="A39">
            <v>4100</v>
          </cell>
          <cell r="B39">
            <v>24337.5</v>
          </cell>
          <cell r="C39">
            <v>21453.05555555556</v>
          </cell>
        </row>
        <row r="40">
          <cell r="A40">
            <v>4200</v>
          </cell>
          <cell r="B40">
            <v>24352.5</v>
          </cell>
          <cell r="C40">
            <v>21466.277777777777</v>
          </cell>
        </row>
        <row r="41">
          <cell r="A41">
            <v>4300</v>
          </cell>
          <cell r="B41">
            <v>24360.000000000004</v>
          </cell>
          <cell r="C41">
            <v>21472.88888888889</v>
          </cell>
        </row>
        <row r="42">
          <cell r="A42">
            <v>4400</v>
          </cell>
          <cell r="B42">
            <v>24375</v>
          </cell>
          <cell r="C42">
            <v>21486.11111111111</v>
          </cell>
        </row>
        <row r="43">
          <cell r="A43">
            <v>4500</v>
          </cell>
          <cell r="B43">
            <v>24382.5</v>
          </cell>
          <cell r="C43">
            <v>21492.722222222223</v>
          </cell>
        </row>
        <row r="44">
          <cell r="A44">
            <v>4600</v>
          </cell>
          <cell r="B44">
            <v>24397.5</v>
          </cell>
          <cell r="C44">
            <v>21505.94444444444</v>
          </cell>
        </row>
        <row r="45">
          <cell r="A45">
            <v>4700</v>
          </cell>
          <cell r="B45">
            <v>24405</v>
          </cell>
          <cell r="C45">
            <v>21512.55555555556</v>
          </cell>
        </row>
        <row r="46">
          <cell r="A46">
            <v>4800</v>
          </cell>
          <cell r="B46">
            <v>24419.999999999996</v>
          </cell>
          <cell r="C46">
            <v>21525.777777777777</v>
          </cell>
        </row>
        <row r="47">
          <cell r="A47">
            <v>4900</v>
          </cell>
          <cell r="B47">
            <v>24427.5</v>
          </cell>
          <cell r="C47">
            <v>21532.38888888889</v>
          </cell>
        </row>
        <row r="48">
          <cell r="A48">
            <v>5000</v>
          </cell>
          <cell r="B48">
            <v>24435</v>
          </cell>
          <cell r="C48">
            <v>21539.000000000004</v>
          </cell>
        </row>
        <row r="49">
          <cell r="A49">
            <v>5100</v>
          </cell>
          <cell r="B49">
            <v>24449.999999999996</v>
          </cell>
          <cell r="C49">
            <v>21552.222222222223</v>
          </cell>
        </row>
        <row r="50">
          <cell r="A50">
            <v>5200</v>
          </cell>
          <cell r="B50">
            <v>24457.5</v>
          </cell>
          <cell r="C50">
            <v>21558.833333333332</v>
          </cell>
        </row>
        <row r="51">
          <cell r="A51">
            <v>5300</v>
          </cell>
          <cell r="B51">
            <v>24465</v>
          </cell>
          <cell r="C51">
            <v>21565.444444444445</v>
          </cell>
        </row>
        <row r="52">
          <cell r="A52">
            <v>5400</v>
          </cell>
          <cell r="B52">
            <v>24472.5</v>
          </cell>
          <cell r="C52">
            <v>21572.05555555556</v>
          </cell>
        </row>
        <row r="53">
          <cell r="A53">
            <v>5500</v>
          </cell>
          <cell r="B53">
            <v>24480</v>
          </cell>
          <cell r="C53">
            <v>21578.666666666664</v>
          </cell>
        </row>
        <row r="54">
          <cell r="A54">
            <v>5600</v>
          </cell>
          <cell r="B54">
            <v>24487.5</v>
          </cell>
          <cell r="C54">
            <v>21585.27777777778</v>
          </cell>
        </row>
        <row r="55">
          <cell r="A55">
            <v>5700</v>
          </cell>
          <cell r="B55">
            <v>24502.5</v>
          </cell>
          <cell r="C55">
            <v>21598.5</v>
          </cell>
        </row>
        <row r="56">
          <cell r="A56">
            <v>5800</v>
          </cell>
          <cell r="B56">
            <v>24510</v>
          </cell>
          <cell r="C56">
            <v>21605.11111111111</v>
          </cell>
        </row>
        <row r="57">
          <cell r="A57">
            <v>5900</v>
          </cell>
          <cell r="B57">
            <v>24517.500000000004</v>
          </cell>
          <cell r="C57">
            <v>21611.722222222223</v>
          </cell>
        </row>
        <row r="58">
          <cell r="A58">
            <v>6000</v>
          </cell>
          <cell r="B58">
            <v>24525</v>
          </cell>
          <cell r="C58">
            <v>21618.333333333332</v>
          </cell>
        </row>
        <row r="59">
          <cell r="A59">
            <v>6100</v>
          </cell>
          <cell r="B59">
            <v>24525</v>
          </cell>
          <cell r="C59">
            <v>21618.333333333332</v>
          </cell>
        </row>
        <row r="60">
          <cell r="A60">
            <v>6200</v>
          </cell>
          <cell r="B60">
            <v>24532.5</v>
          </cell>
          <cell r="C60">
            <v>21624.944444444445</v>
          </cell>
        </row>
        <row r="61">
          <cell r="A61">
            <v>6300</v>
          </cell>
          <cell r="B61">
            <v>24539.999999999996</v>
          </cell>
          <cell r="C61">
            <v>21631.55555555556</v>
          </cell>
        </row>
        <row r="62">
          <cell r="A62">
            <v>6400</v>
          </cell>
          <cell r="B62">
            <v>24547.5</v>
          </cell>
          <cell r="C62">
            <v>21638.166666666668</v>
          </cell>
        </row>
        <row r="63">
          <cell r="A63">
            <v>6500</v>
          </cell>
          <cell r="B63">
            <v>24555</v>
          </cell>
          <cell r="C63">
            <v>21644.77777777778</v>
          </cell>
        </row>
        <row r="64">
          <cell r="A64">
            <v>6600</v>
          </cell>
          <cell r="B64">
            <v>24562.499999999996</v>
          </cell>
          <cell r="C64">
            <v>21651.388888888887</v>
          </cell>
        </row>
        <row r="65">
          <cell r="A65">
            <v>6700</v>
          </cell>
          <cell r="B65">
            <v>24569.999999999996</v>
          </cell>
          <cell r="C65">
            <v>21658</v>
          </cell>
        </row>
        <row r="66">
          <cell r="A66">
            <v>6800</v>
          </cell>
          <cell r="B66">
            <v>24569.999999999996</v>
          </cell>
          <cell r="C66">
            <v>21658</v>
          </cell>
        </row>
        <row r="67">
          <cell r="A67">
            <v>6900</v>
          </cell>
          <cell r="B67">
            <v>24577.5</v>
          </cell>
          <cell r="C67">
            <v>21664.611111111113</v>
          </cell>
        </row>
        <row r="68">
          <cell r="A68">
            <v>7000</v>
          </cell>
          <cell r="B68">
            <v>24585</v>
          </cell>
          <cell r="C68">
            <v>21671.22222222222</v>
          </cell>
        </row>
        <row r="69">
          <cell r="A69">
            <v>7100</v>
          </cell>
          <cell r="B69">
            <v>24592.5</v>
          </cell>
          <cell r="C69">
            <v>21677.833333333332</v>
          </cell>
        </row>
        <row r="70">
          <cell r="A70">
            <v>7200</v>
          </cell>
          <cell r="B70">
            <v>24592.5</v>
          </cell>
          <cell r="C70">
            <v>21677.833333333332</v>
          </cell>
        </row>
        <row r="71">
          <cell r="A71">
            <v>7300</v>
          </cell>
          <cell r="B71">
            <v>24600</v>
          </cell>
          <cell r="C71">
            <v>21684.444444444445</v>
          </cell>
        </row>
        <row r="72">
          <cell r="A72">
            <v>7400</v>
          </cell>
          <cell r="B72">
            <v>24607.5</v>
          </cell>
          <cell r="C72">
            <v>21691.05555555556</v>
          </cell>
        </row>
        <row r="73">
          <cell r="A73">
            <v>7500</v>
          </cell>
          <cell r="B73">
            <v>24607.5</v>
          </cell>
          <cell r="C73">
            <v>21691.05555555556</v>
          </cell>
        </row>
        <row r="74">
          <cell r="A74">
            <v>7600</v>
          </cell>
          <cell r="B74">
            <v>24615</v>
          </cell>
          <cell r="C74">
            <v>21697.666666666668</v>
          </cell>
        </row>
        <row r="75">
          <cell r="A75">
            <v>7700</v>
          </cell>
          <cell r="B75">
            <v>24622.5</v>
          </cell>
          <cell r="C75">
            <v>21704.27777777778</v>
          </cell>
        </row>
        <row r="76">
          <cell r="A76">
            <v>7800</v>
          </cell>
          <cell r="B76">
            <v>24622.5</v>
          </cell>
          <cell r="C76">
            <v>21704.27777777778</v>
          </cell>
        </row>
        <row r="77">
          <cell r="A77">
            <v>7900</v>
          </cell>
          <cell r="B77">
            <v>24630</v>
          </cell>
          <cell r="C77">
            <v>21710.888888888887</v>
          </cell>
        </row>
        <row r="78">
          <cell r="A78">
            <v>8000</v>
          </cell>
          <cell r="B78">
            <v>24630</v>
          </cell>
          <cell r="C78">
            <v>21710.888888888887</v>
          </cell>
        </row>
        <row r="79">
          <cell r="A79">
            <v>8100</v>
          </cell>
          <cell r="B79">
            <v>24637.5</v>
          </cell>
          <cell r="C79">
            <v>21717.5</v>
          </cell>
        </row>
        <row r="80">
          <cell r="A80">
            <v>8200</v>
          </cell>
          <cell r="B80">
            <v>24637.5</v>
          </cell>
          <cell r="C80">
            <v>21717.5</v>
          </cell>
        </row>
        <row r="81">
          <cell r="A81">
            <v>8300</v>
          </cell>
          <cell r="B81">
            <v>24645</v>
          </cell>
          <cell r="C81">
            <v>21724.111111111113</v>
          </cell>
        </row>
        <row r="82">
          <cell r="A82">
            <v>8400</v>
          </cell>
          <cell r="B82">
            <v>24652.5</v>
          </cell>
          <cell r="C82">
            <v>21730.72222222222</v>
          </cell>
        </row>
        <row r="83">
          <cell r="A83">
            <v>8500</v>
          </cell>
          <cell r="B83">
            <v>24652.5</v>
          </cell>
          <cell r="C83">
            <v>21730.72222222222</v>
          </cell>
        </row>
        <row r="84">
          <cell r="A84">
            <v>8600</v>
          </cell>
          <cell r="B84">
            <v>24660</v>
          </cell>
          <cell r="C84">
            <v>21737.333333333336</v>
          </cell>
        </row>
        <row r="85">
          <cell r="A85">
            <v>8700</v>
          </cell>
          <cell r="B85">
            <v>24660</v>
          </cell>
          <cell r="C85">
            <v>21737.333333333336</v>
          </cell>
        </row>
        <row r="86">
          <cell r="A86">
            <v>8800</v>
          </cell>
          <cell r="B86">
            <v>24667.5</v>
          </cell>
          <cell r="C86">
            <v>21743.94444444445</v>
          </cell>
        </row>
        <row r="87">
          <cell r="A87">
            <v>8900</v>
          </cell>
          <cell r="B87">
            <v>24667.5</v>
          </cell>
          <cell r="C87">
            <v>21743.94444444445</v>
          </cell>
        </row>
        <row r="88">
          <cell r="A88">
            <v>9000</v>
          </cell>
          <cell r="B88">
            <v>24667.5</v>
          </cell>
          <cell r="C88">
            <v>21743.94444444445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Q4">
            <v>9.805938584233163</v>
          </cell>
        </row>
        <row r="5">
          <cell r="Q5">
            <v>9.517908755737517</v>
          </cell>
        </row>
        <row r="6">
          <cell r="Q6">
            <v>9.992419434733549</v>
          </cell>
        </row>
        <row r="7">
          <cell r="Q7">
            <v>9.997035297369697</v>
          </cell>
        </row>
        <row r="8">
          <cell r="Q8">
            <v>8.8569172262411</v>
          </cell>
        </row>
        <row r="9">
          <cell r="Q9">
            <v>8.061142507769155</v>
          </cell>
        </row>
        <row r="10">
          <cell r="Q10">
            <v>9.757933612817222</v>
          </cell>
        </row>
        <row r="11">
          <cell r="Q11">
            <v>9.860405763339712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I1">
      <selection activeCell="A1" sqref="A1:O11"/>
    </sheetView>
  </sheetViews>
  <sheetFormatPr defaultColWidth="9.140625" defaultRowHeight="12.75"/>
  <cols>
    <col min="3" max="3" width="9.140625" style="1" customWidth="1"/>
    <col min="5" max="5" width="18.00390625" style="0" customWidth="1"/>
  </cols>
  <sheetData>
    <row r="1" spans="1:15" ht="12.75">
      <c r="A1" t="s">
        <v>0</v>
      </c>
      <c r="B1" t="s">
        <v>19</v>
      </c>
      <c r="C1" s="1" t="s">
        <v>13</v>
      </c>
      <c r="D1" t="s">
        <v>12</v>
      </c>
      <c r="E1" t="s">
        <v>1</v>
      </c>
      <c r="F1" t="s">
        <v>2</v>
      </c>
      <c r="G1" t="s">
        <v>8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9</v>
      </c>
      <c r="N1" t="s">
        <v>10</v>
      </c>
      <c r="O1" t="s">
        <v>11</v>
      </c>
    </row>
    <row r="2" spans="1:14" ht="12.75">
      <c r="A2" t="s">
        <v>14</v>
      </c>
      <c r="B2">
        <v>50000</v>
      </c>
      <c r="C2" s="1">
        <v>36079</v>
      </c>
      <c r="D2" t="s">
        <v>15</v>
      </c>
      <c r="E2" t="s">
        <v>16</v>
      </c>
      <c r="F2">
        <v>0.5</v>
      </c>
      <c r="G2">
        <v>33.6</v>
      </c>
      <c r="H2">
        <v>32.3</v>
      </c>
      <c r="I2">
        <v>34.6</v>
      </c>
      <c r="J2">
        <v>33.4</v>
      </c>
      <c r="K2">
        <v>34.5</v>
      </c>
      <c r="L2">
        <v>31.7</v>
      </c>
      <c r="M2">
        <v>37.7</v>
      </c>
      <c r="N2">
        <v>37.7</v>
      </c>
    </row>
    <row r="3" spans="1:14" ht="12.75">
      <c r="A3" t="s">
        <v>17</v>
      </c>
      <c r="B3">
        <v>104000</v>
      </c>
      <c r="C3" s="1">
        <v>36079</v>
      </c>
      <c r="D3" t="s">
        <v>15</v>
      </c>
      <c r="E3" t="s">
        <v>16</v>
      </c>
      <c r="F3">
        <v>0.5</v>
      </c>
      <c r="G3">
        <v>33</v>
      </c>
      <c r="H3">
        <v>32</v>
      </c>
      <c r="I3">
        <v>33.8</v>
      </c>
      <c r="J3">
        <v>32.9</v>
      </c>
      <c r="K3">
        <v>34.17</v>
      </c>
      <c r="L3">
        <v>31.24</v>
      </c>
      <c r="M3">
        <v>37.8</v>
      </c>
      <c r="N3">
        <v>37.6</v>
      </c>
    </row>
    <row r="4" spans="1:14" ht="12.75">
      <c r="A4" t="s">
        <v>18</v>
      </c>
      <c r="B4">
        <v>40000</v>
      </c>
      <c r="C4" s="1">
        <v>36079</v>
      </c>
      <c r="D4" t="s">
        <v>15</v>
      </c>
      <c r="E4" t="s">
        <v>16</v>
      </c>
      <c r="F4">
        <v>1</v>
      </c>
      <c r="G4">
        <v>32.8</v>
      </c>
      <c r="H4">
        <v>31.2</v>
      </c>
      <c r="I4">
        <v>33.6</v>
      </c>
      <c r="J4">
        <v>32.8</v>
      </c>
      <c r="K4">
        <v>33.4</v>
      </c>
      <c r="L4">
        <v>31.2</v>
      </c>
      <c r="M4">
        <v>36.8</v>
      </c>
      <c r="N4">
        <v>36.6</v>
      </c>
    </row>
    <row r="5" spans="1:15" ht="12.75">
      <c r="A5" t="s">
        <v>20</v>
      </c>
      <c r="B5">
        <v>50000</v>
      </c>
      <c r="C5" s="1">
        <v>36079</v>
      </c>
      <c r="D5" t="s">
        <v>15</v>
      </c>
      <c r="E5" t="s">
        <v>16</v>
      </c>
      <c r="F5">
        <v>8</v>
      </c>
      <c r="G5">
        <v>34.1</v>
      </c>
      <c r="H5">
        <v>32.83</v>
      </c>
      <c r="I5">
        <v>35</v>
      </c>
      <c r="J5">
        <v>34.1</v>
      </c>
      <c r="K5">
        <v>34.8</v>
      </c>
      <c r="L5">
        <v>32.5</v>
      </c>
      <c r="M5">
        <v>39</v>
      </c>
      <c r="N5">
        <v>39.4</v>
      </c>
      <c r="O5">
        <v>1876</v>
      </c>
    </row>
    <row r="6" spans="1:15" ht="12.75">
      <c r="A6" t="s">
        <v>21</v>
      </c>
      <c r="B6">
        <v>50000</v>
      </c>
      <c r="C6" s="1">
        <v>36079</v>
      </c>
      <c r="D6" t="s">
        <v>15</v>
      </c>
      <c r="E6" t="s">
        <v>16</v>
      </c>
      <c r="F6">
        <v>4</v>
      </c>
      <c r="G6">
        <v>33.25</v>
      </c>
      <c r="H6">
        <v>32.16</v>
      </c>
      <c r="I6">
        <v>34.7</v>
      </c>
      <c r="J6">
        <v>33.8</v>
      </c>
      <c r="K6">
        <v>34.7</v>
      </c>
      <c r="L6">
        <v>32.1</v>
      </c>
      <c r="M6">
        <v>38.4</v>
      </c>
      <c r="N6">
        <v>38.6</v>
      </c>
      <c r="O6">
        <v>1842</v>
      </c>
    </row>
    <row r="7" spans="1:15" ht="12.75">
      <c r="A7" t="s">
        <v>22</v>
      </c>
      <c r="B7">
        <v>50000</v>
      </c>
      <c r="C7" s="1">
        <v>36080</v>
      </c>
      <c r="D7" t="s">
        <v>15</v>
      </c>
      <c r="E7" t="s">
        <v>16</v>
      </c>
      <c r="F7">
        <v>2</v>
      </c>
      <c r="G7">
        <v>33.2</v>
      </c>
      <c r="H7">
        <v>31.9</v>
      </c>
      <c r="I7">
        <v>34.5</v>
      </c>
      <c r="J7">
        <v>33</v>
      </c>
      <c r="K7">
        <v>34.4</v>
      </c>
      <c r="L7">
        <v>31.7</v>
      </c>
      <c r="M7">
        <v>37.6</v>
      </c>
      <c r="N7">
        <v>37.7</v>
      </c>
      <c r="O7">
        <v>1850</v>
      </c>
    </row>
    <row r="8" spans="1:15" ht="12.75">
      <c r="A8" t="s">
        <v>23</v>
      </c>
      <c r="B8">
        <v>50000</v>
      </c>
      <c r="C8" s="1">
        <v>36080</v>
      </c>
      <c r="D8" t="s">
        <v>15</v>
      </c>
      <c r="E8" t="s">
        <v>16</v>
      </c>
      <c r="F8">
        <v>1.5</v>
      </c>
      <c r="G8">
        <v>33</v>
      </c>
      <c r="H8">
        <v>31.6</v>
      </c>
      <c r="I8">
        <v>33.9</v>
      </c>
      <c r="J8">
        <v>32.8</v>
      </c>
      <c r="K8">
        <v>34.1</v>
      </c>
      <c r="L8">
        <v>31.6</v>
      </c>
      <c r="M8">
        <v>37.6</v>
      </c>
      <c r="N8">
        <v>37.2</v>
      </c>
      <c r="O8">
        <v>1838</v>
      </c>
    </row>
    <row r="9" spans="1:15" ht="12.75">
      <c r="A9" t="s">
        <v>24</v>
      </c>
      <c r="B9">
        <v>50000</v>
      </c>
      <c r="C9" s="1">
        <v>36080</v>
      </c>
      <c r="D9" t="s">
        <v>15</v>
      </c>
      <c r="E9" t="s">
        <v>16</v>
      </c>
      <c r="F9">
        <v>3</v>
      </c>
      <c r="G9">
        <v>33.9</v>
      </c>
      <c r="H9">
        <v>32.3</v>
      </c>
      <c r="I9">
        <v>34.5</v>
      </c>
      <c r="J9">
        <v>33.6</v>
      </c>
      <c r="K9">
        <v>34.8</v>
      </c>
      <c r="L9">
        <v>31.9</v>
      </c>
      <c r="M9">
        <v>38.3</v>
      </c>
      <c r="N9">
        <v>37.7</v>
      </c>
      <c r="O9">
        <v>1844</v>
      </c>
    </row>
    <row r="10" spans="1:15" ht="12.75">
      <c r="A10" t="s">
        <v>25</v>
      </c>
      <c r="B10">
        <v>50000</v>
      </c>
      <c r="C10" s="1">
        <v>36080</v>
      </c>
      <c r="D10" t="s">
        <v>15</v>
      </c>
      <c r="E10" t="s">
        <v>16</v>
      </c>
      <c r="F10">
        <v>6</v>
      </c>
      <c r="G10">
        <v>34.17</v>
      </c>
      <c r="H10">
        <v>32.9</v>
      </c>
      <c r="I10">
        <v>35.4</v>
      </c>
      <c r="J10">
        <v>34.1</v>
      </c>
      <c r="K10">
        <v>35.1</v>
      </c>
      <c r="L10">
        <v>32.3</v>
      </c>
      <c r="M10">
        <v>38.6</v>
      </c>
      <c r="N10">
        <v>38.6</v>
      </c>
      <c r="O10">
        <v>1845</v>
      </c>
    </row>
    <row r="11" spans="1:15" ht="12.75">
      <c r="A11" t="s">
        <v>30</v>
      </c>
      <c r="B11">
        <v>50000</v>
      </c>
      <c r="C11" s="1">
        <v>36080</v>
      </c>
      <c r="D11" t="s">
        <v>15</v>
      </c>
      <c r="E11" t="s">
        <v>16</v>
      </c>
      <c r="F11">
        <v>0.75</v>
      </c>
      <c r="G11">
        <v>32.8</v>
      </c>
      <c r="H11">
        <v>31.74</v>
      </c>
      <c r="I11">
        <v>34.1</v>
      </c>
      <c r="J11">
        <v>33</v>
      </c>
      <c r="K11">
        <v>34.3</v>
      </c>
      <c r="L11">
        <v>31.4</v>
      </c>
      <c r="M11">
        <v>37.4</v>
      </c>
      <c r="N11">
        <v>37</v>
      </c>
      <c r="O11">
        <v>1784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F22">
      <selection activeCell="A1" sqref="A1:M4"/>
    </sheetView>
  </sheetViews>
  <sheetFormatPr defaultColWidth="9.140625" defaultRowHeight="12.75"/>
  <cols>
    <col min="10" max="10" width="13.57421875" style="0" customWidth="1"/>
    <col min="11" max="11" width="14.00390625" style="0" customWidth="1"/>
    <col min="12" max="12" width="14.8515625" style="0" customWidth="1"/>
  </cols>
  <sheetData>
    <row r="1" spans="1:9" ht="12.75">
      <c r="A1" t="s">
        <v>26</v>
      </c>
      <c r="B1">
        <f>'[1]Sheet1'!$Q$4</f>
        <v>9.875176523775385</v>
      </c>
      <c r="C1">
        <f>'[1]Sheet1'!$Q5</f>
        <v>9.6139186985694</v>
      </c>
      <c r="D1">
        <f>'[1]Sheet1'!$Q6</f>
        <v>10.071812272075297</v>
      </c>
      <c r="E1">
        <f>'[1]Sheet1'!$Q7</f>
        <v>9.917642460027949</v>
      </c>
      <c r="F1">
        <f>'[1]Sheet1'!$Q8</f>
        <v>9.018472418506287</v>
      </c>
      <c r="G1">
        <f>'[1]Sheet1'!$Q9</f>
        <v>8.219005009925423</v>
      </c>
      <c r="H1">
        <f>'[1]Sheet1'!$Q10</f>
        <v>9.801322721597014</v>
      </c>
      <c r="I1">
        <f>'[1]Sheet1'!$Q11</f>
        <v>9.923181495191326</v>
      </c>
    </row>
    <row r="2" spans="1:13" ht="12.75">
      <c r="A2" t="s">
        <v>2</v>
      </c>
      <c r="B2" t="s">
        <v>8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9</v>
      </c>
      <c r="I2" t="s">
        <v>10</v>
      </c>
      <c r="J2" t="s">
        <v>27</v>
      </c>
      <c r="K2" t="s">
        <v>28</v>
      </c>
      <c r="L2" t="s">
        <v>27</v>
      </c>
      <c r="M2" t="s">
        <v>28</v>
      </c>
    </row>
    <row r="3" spans="1:13" ht="12.75">
      <c r="A3">
        <v>0.5</v>
      </c>
      <c r="B3">
        <f>'HighE-Raw'!G2/'All-High'!B$1*6242</f>
        <v>21238.22288088249</v>
      </c>
      <c r="C3">
        <f>'HighE-Raw'!H2/'All-High'!C$1*6242</f>
        <v>20971.323590452408</v>
      </c>
      <c r="D3">
        <f>'HighE-Raw'!I2/'All-High'!D$1*6242</f>
        <v>21443.330571082886</v>
      </c>
      <c r="E3">
        <f>'HighE-Raw'!J2/'All-High'!E$1*6242</f>
        <v>21021.407137862527</v>
      </c>
      <c r="F3">
        <f>'HighE-Raw'!K2/'All-High'!F$1*6242</f>
        <v>23878.655941564422</v>
      </c>
      <c r="G3">
        <f>'HighE-Raw'!L2/'All-High'!G$1*6242</f>
        <v>24074.860614033794</v>
      </c>
      <c r="H3">
        <f>'HighE-Raw'!M2/'All-High'!H$1*6242</f>
        <v>24009.351256383972</v>
      </c>
      <c r="I3">
        <f>'HighE-Raw'!N2/'All-High'!I$1*6242</f>
        <v>23714.51133026594</v>
      </c>
      <c r="J3" s="2">
        <f>AVERAGE(B3:E3)</f>
        <v>21168.57104507008</v>
      </c>
      <c r="K3">
        <f>SQRT(VAR(B3:E3))</f>
        <v>216.72405596716814</v>
      </c>
      <c r="L3">
        <f>AVERAGE(F3:I3)</f>
        <v>23919.344785562032</v>
      </c>
      <c r="M3">
        <f>SQRT(VAR(F3:I3))</f>
        <v>159.05833744230873</v>
      </c>
    </row>
    <row r="4" spans="1:13" ht="12.75">
      <c r="A4">
        <v>0.5</v>
      </c>
      <c r="B4">
        <f>'HighE-Raw'!G3/'All-High'!B$1*6242</f>
        <v>20858.96890086673</v>
      </c>
      <c r="C4">
        <f>'HighE-Raw'!H3/'All-High'!C$1*6242</f>
        <v>20776.54349518505</v>
      </c>
      <c r="D4">
        <f>'HighE-Raw'!I3/'All-High'!D$1*6242</f>
        <v>20947.5310203064</v>
      </c>
      <c r="E4">
        <f>'HighE-Raw'!J3/'All-High'!E$1*6242</f>
        <v>20706.71541424183</v>
      </c>
      <c r="F4">
        <f>'HighE-Raw'!K3/'All-High'!F$1*6242</f>
        <v>23650.251406471198</v>
      </c>
      <c r="G4">
        <f>'HighE-Raw'!L3/'All-High'!G$1*6242</f>
        <v>23725.509324366427</v>
      </c>
      <c r="H4">
        <f>'HighE-Raw'!M3/'All-High'!H$1*6242</f>
        <v>24073.03653823114</v>
      </c>
      <c r="I4">
        <f>'HighE-Raw'!N3/'All-High'!I$1*6242</f>
        <v>23651.608117188312</v>
      </c>
      <c r="J4" s="2">
        <f aca="true" t="shared" si="0" ref="J4:J11">AVERAGE(B4:E4)</f>
        <v>20822.439707650003</v>
      </c>
      <c r="K4">
        <f aca="true" t="shared" si="1" ref="K4:K11">SQRT(VAR(B4:E4))</f>
        <v>104.05253939303181</v>
      </c>
      <c r="L4">
        <f aca="true" t="shared" si="2" ref="L4:L11">AVERAGE(F4:I4)</f>
        <v>23775.101346564268</v>
      </c>
      <c r="M4">
        <f aca="true" t="shared" si="3" ref="M4:M11">SQRT(VAR(F4:I4))</f>
        <v>201.71170214123904</v>
      </c>
    </row>
    <row r="5" spans="1:13" ht="12.75">
      <c r="A5">
        <v>1</v>
      </c>
      <c r="B5">
        <f>'HighE-Raw'!G4/'All-High'!B$1*6242</f>
        <v>20732.550907528144</v>
      </c>
      <c r="C5">
        <f>'HighE-Raw'!H4/'All-High'!C$1*6242</f>
        <v>20257.129907805425</v>
      </c>
      <c r="D5">
        <f>'HighE-Raw'!I4/'All-High'!D$1*6242</f>
        <v>20823.581132612286</v>
      </c>
      <c r="E5">
        <f>'HighE-Raw'!J4/'All-High'!E$1*6242</f>
        <v>20643.777069517688</v>
      </c>
      <c r="F5">
        <f>'HighE-Raw'!K4/'All-High'!F$1*6242</f>
        <v>23117.307491253672</v>
      </c>
      <c r="G5">
        <f>'HighE-Raw'!L4/'All-High'!G$1*6242</f>
        <v>23695.13095135187</v>
      </c>
      <c r="H5">
        <f>'HighE-Raw'!M4/'All-High'!H$1*6242</f>
        <v>23436.183719759414</v>
      </c>
      <c r="I5">
        <f>'HighE-Raw'!N4/'All-High'!I$1*6242</f>
        <v>23022.575986412026</v>
      </c>
      <c r="J5" s="2">
        <f t="shared" si="0"/>
        <v>20614.259754365885</v>
      </c>
      <c r="K5">
        <f t="shared" si="1"/>
        <v>249.1460318135681</v>
      </c>
      <c r="L5">
        <f t="shared" si="2"/>
        <v>23317.799537194245</v>
      </c>
      <c r="M5">
        <f t="shared" si="3"/>
        <v>307.5428513305681</v>
      </c>
    </row>
    <row r="6" spans="1:13" ht="12.75">
      <c r="A6">
        <v>8</v>
      </c>
      <c r="B6">
        <f>'HighE-Raw'!G5/'All-High'!B$1*6242</f>
        <v>21554.267864228957</v>
      </c>
      <c r="C6">
        <f>'HighE-Raw'!H5/'All-High'!C$1*6242</f>
        <v>21315.435092091415</v>
      </c>
      <c r="D6">
        <f>'HighE-Raw'!I5/'All-High'!D$1*6242</f>
        <v>21691.23034647113</v>
      </c>
      <c r="E6">
        <f>'HighE-Raw'!J5/'All-High'!E$1*6242</f>
        <v>21461.975550931504</v>
      </c>
      <c r="F6">
        <f>'HighE-Raw'!K5/'All-High'!F$1*6242</f>
        <v>24086.296428012807</v>
      </c>
      <c r="G6">
        <f>'HighE-Raw'!L5/'All-High'!G$1*6242</f>
        <v>24682.428074324867</v>
      </c>
      <c r="H6">
        <f>'HighE-Raw'!M5/'All-High'!H$1*6242</f>
        <v>24837.25992039721</v>
      </c>
      <c r="I6">
        <f>'HighE-Raw'!N5/'All-High'!I$1*6242</f>
        <v>24783.865952585624</v>
      </c>
      <c r="J6" s="2">
        <f t="shared" si="0"/>
        <v>21505.72721343075</v>
      </c>
      <c r="K6">
        <f t="shared" si="1"/>
        <v>158.00095628748792</v>
      </c>
      <c r="L6">
        <f t="shared" si="2"/>
        <v>24597.462593830125</v>
      </c>
      <c r="M6">
        <f t="shared" si="3"/>
        <v>346.7751201844032</v>
      </c>
    </row>
    <row r="7" spans="1:13" ht="12.75">
      <c r="A7">
        <v>4</v>
      </c>
      <c r="B7">
        <f>'HighE-Raw'!G6/'All-High'!B$1*6242</f>
        <v>21016.991392539963</v>
      </c>
      <c r="C7">
        <f>'HighE-Raw'!H6/'All-High'!C$1*6242</f>
        <v>20880.426212660976</v>
      </c>
      <c r="D7">
        <f>'HighE-Raw'!I6/'All-High'!D$1*6242</f>
        <v>21505.305514929947</v>
      </c>
      <c r="E7">
        <f>'HighE-Raw'!J6/'All-High'!E$1*6242</f>
        <v>21273.160516759082</v>
      </c>
      <c r="F7">
        <f>'HighE-Raw'!K6/'All-High'!F$1*6242</f>
        <v>24017.082932530015</v>
      </c>
      <c r="G7">
        <f>'HighE-Raw'!L6/'All-High'!G$1*6242</f>
        <v>24378.64434417933</v>
      </c>
      <c r="H7">
        <f>'HighE-Raw'!M6/'All-High'!H$1*6242</f>
        <v>24455.148229314174</v>
      </c>
      <c r="I7">
        <f>'HighE-Raw'!N6/'All-High'!I$1*6242</f>
        <v>24280.6402479646</v>
      </c>
      <c r="J7" s="2">
        <f t="shared" si="0"/>
        <v>21168.970909222495</v>
      </c>
      <c r="K7">
        <f t="shared" si="1"/>
        <v>277.08738496447336</v>
      </c>
      <c r="L7">
        <f t="shared" si="2"/>
        <v>24282.87893849703</v>
      </c>
      <c r="M7">
        <f t="shared" si="3"/>
        <v>191.0499498448443</v>
      </c>
    </row>
    <row r="8" spans="1:13" ht="12.75">
      <c r="A8">
        <v>2</v>
      </c>
      <c r="B8">
        <f>'HighE-Raw'!G7/'All-High'!B$1*6242</f>
        <v>20985.38689420532</v>
      </c>
      <c r="C8">
        <f>'HighE-Raw'!H7/'All-High'!C$1*6242</f>
        <v>20711.6167967626</v>
      </c>
      <c r="D8">
        <f>'HighE-Raw'!I7/'All-High'!D$1*6242</f>
        <v>21381.355627235826</v>
      </c>
      <c r="E8">
        <f>'HighE-Raw'!J7/'All-High'!E$1*6242</f>
        <v>20769.653758965967</v>
      </c>
      <c r="F8">
        <f>'HighE-Raw'!K7/'All-High'!F$1*6242</f>
        <v>23809.442446081623</v>
      </c>
      <c r="G8">
        <f>'HighE-Raw'!L7/'All-High'!G$1*6242</f>
        <v>24074.860614033794</v>
      </c>
      <c r="H8">
        <f>'HighE-Raw'!M7/'All-High'!H$1*6242</f>
        <v>23945.665974536798</v>
      </c>
      <c r="I8">
        <f>'HighE-Raw'!N7/'All-High'!I$1*6242</f>
        <v>23714.51133026594</v>
      </c>
      <c r="J8" s="2">
        <f t="shared" si="0"/>
        <v>20962.00326929243</v>
      </c>
      <c r="K8">
        <f t="shared" si="1"/>
        <v>303.3671668542066</v>
      </c>
      <c r="L8">
        <f t="shared" si="2"/>
        <v>23886.12009122954</v>
      </c>
      <c r="M8">
        <f t="shared" si="3"/>
        <v>157.58354955618373</v>
      </c>
    </row>
    <row r="9" spans="1:13" ht="12.75">
      <c r="A9">
        <v>1.5</v>
      </c>
      <c r="B9">
        <f>'HighE-Raw'!G8/'All-High'!B$1*6242</f>
        <v>20858.96890086673</v>
      </c>
      <c r="C9">
        <f>'HighE-Raw'!H8/'All-High'!C$1*6242</f>
        <v>20516.83670149524</v>
      </c>
      <c r="D9">
        <f>'HighE-Raw'!I8/'All-High'!D$1*6242</f>
        <v>21009.505964153464</v>
      </c>
      <c r="E9">
        <f>'HighE-Raw'!J8/'All-High'!E$1*6242</f>
        <v>20643.777069517688</v>
      </c>
      <c r="F9">
        <f>'HighE-Raw'!K8/'All-High'!F$1*6242</f>
        <v>23601.80195963324</v>
      </c>
      <c r="G9">
        <f>'HighE-Raw'!L8/'All-High'!G$1*6242</f>
        <v>23998.91468149741</v>
      </c>
      <c r="H9">
        <f>'HighE-Raw'!M8/'All-High'!H$1*6242</f>
        <v>23945.665974536798</v>
      </c>
      <c r="I9">
        <f>'HighE-Raw'!N8/'All-High'!I$1*6242</f>
        <v>23399.995264877798</v>
      </c>
      <c r="J9" s="2">
        <f t="shared" si="0"/>
        <v>20757.27215900828</v>
      </c>
      <c r="K9">
        <f t="shared" si="1"/>
        <v>219.58632647961394</v>
      </c>
      <c r="L9">
        <f t="shared" si="2"/>
        <v>23736.59447013631</v>
      </c>
      <c r="M9">
        <f t="shared" si="3"/>
        <v>285.1846379154518</v>
      </c>
    </row>
    <row r="10" spans="1:13" ht="12.75">
      <c r="A10">
        <v>3</v>
      </c>
      <c r="B10">
        <f>'HighE-Raw'!G9/'All-High'!B$1*6242</f>
        <v>21427.849870890368</v>
      </c>
      <c r="C10">
        <f>'HighE-Raw'!H9/'All-High'!C$1*6242</f>
        <v>20971.323590452408</v>
      </c>
      <c r="D10">
        <f>'HighE-Raw'!I9/'All-High'!D$1*6242</f>
        <v>21381.355627235826</v>
      </c>
      <c r="E10">
        <f>'HighE-Raw'!J9/'All-High'!E$1*6242</f>
        <v>21147.283827310806</v>
      </c>
      <c r="F10">
        <f>'HighE-Raw'!K9/'All-High'!F$1*6242</f>
        <v>24086.296428012807</v>
      </c>
      <c r="G10">
        <f>'HighE-Raw'!L9/'All-High'!G$1*6242</f>
        <v>24226.752479106563</v>
      </c>
      <c r="H10">
        <f>'HighE-Raw'!M9/'All-High'!H$1*6242</f>
        <v>24391.462947467</v>
      </c>
      <c r="I10">
        <f>'HighE-Raw'!N9/'All-High'!I$1*6242</f>
        <v>23714.51133026594</v>
      </c>
      <c r="J10" s="2">
        <f t="shared" si="0"/>
        <v>21231.95322897235</v>
      </c>
      <c r="K10">
        <f t="shared" si="1"/>
        <v>212.75438653911613</v>
      </c>
      <c r="L10">
        <f t="shared" si="2"/>
        <v>24104.755796213078</v>
      </c>
      <c r="M10">
        <f t="shared" si="3"/>
        <v>288.51093144755436</v>
      </c>
    </row>
    <row r="11" spans="1:13" ht="12.75">
      <c r="A11">
        <v>6</v>
      </c>
      <c r="B11">
        <f>'HighE-Raw'!G10/'All-High'!B$1*6242</f>
        <v>21598.51416189746</v>
      </c>
      <c r="C11">
        <f>'HighE-Raw'!H10/'All-High'!C$1*6242</f>
        <v>21360.883780987133</v>
      </c>
      <c r="D11">
        <f>'HighE-Raw'!I10/'All-High'!D$1*6242</f>
        <v>21939.13012185937</v>
      </c>
      <c r="E11">
        <f>'HighE-Raw'!J10/'All-High'!E$1*6242</f>
        <v>21461.975550931504</v>
      </c>
      <c r="F11">
        <f>'HighE-Raw'!K10/'All-High'!F$1*6242</f>
        <v>24293.936914461196</v>
      </c>
      <c r="G11">
        <f>'HighE-Raw'!L10/'All-High'!G$1*6242</f>
        <v>24530.536209252095</v>
      </c>
      <c r="H11">
        <f>'HighE-Raw'!M10/'All-High'!H$1*6242</f>
        <v>24582.51879300852</v>
      </c>
      <c r="I11">
        <f>'HighE-Raw'!N10/'All-High'!I$1*6242</f>
        <v>24280.6402479646</v>
      </c>
      <c r="J11" s="2">
        <f t="shared" si="0"/>
        <v>21590.125903918866</v>
      </c>
      <c r="K11">
        <f t="shared" si="1"/>
        <v>252.22263373807237</v>
      </c>
      <c r="L11">
        <f t="shared" si="2"/>
        <v>24421.908041171606</v>
      </c>
      <c r="M11">
        <f t="shared" si="3"/>
        <v>156.98098735736477</v>
      </c>
    </row>
    <row r="12" spans="1:13" ht="12.75">
      <c r="A12">
        <v>0.75</v>
      </c>
      <c r="B12">
        <f>'HighE-Raw'!G11/'All-High'!B$1*6242</f>
        <v>20732.550907528144</v>
      </c>
      <c r="C12">
        <f>'HighE-Raw'!H11/'All-High'!C$1*6242</f>
        <v>20607.734079286674</v>
      </c>
      <c r="D12">
        <f>'HighE-Raw'!I11/'All-High'!D$1*6242</f>
        <v>21133.455851847586</v>
      </c>
      <c r="E12">
        <f>'HighE-Raw'!J11/'All-High'!E$1*6242</f>
        <v>20769.653758965967</v>
      </c>
      <c r="F12">
        <f>'HighE-Raw'!K11/'All-High'!F$1*6242</f>
        <v>23740.22895059883</v>
      </c>
      <c r="G12">
        <f>'HighE-Raw'!L11/'All-High'!G$1*6242</f>
        <v>23847.02281642464</v>
      </c>
      <c r="H12">
        <f>'HighE-Raw'!M11/'All-High'!H$1*6242</f>
        <v>23818.29541084245</v>
      </c>
      <c r="I12">
        <f>'HighE-Raw'!N11/'All-High'!I$1*6242</f>
        <v>23274.18883872254</v>
      </c>
      <c r="J12">
        <f>AVERAGE(B12:E12)</f>
        <v>20810.848649407093</v>
      </c>
      <c r="K12">
        <f>SQRT(VAR(B12:E12))</f>
        <v>225.94873389301364</v>
      </c>
      <c r="L12">
        <f>AVERAGE(F12:I12)</f>
        <v>23669.934004147115</v>
      </c>
      <c r="M12">
        <f>SQRT(VAR(F12:I12))</f>
        <v>267.6609608467429</v>
      </c>
    </row>
    <row r="13" ht="12.75">
      <c r="A13" t="s">
        <v>29</v>
      </c>
    </row>
    <row r="14" spans="1:3" ht="12.75">
      <c r="A14">
        <f>'[2]dedx_cut_pion'!$A2/1000</f>
        <v>0.4</v>
      </c>
      <c r="B14">
        <f>'[2]dedx_cut_pion'!$B2</f>
        <v>24225</v>
      </c>
      <c r="C14">
        <f>'[2]dedx_cut_pion'!$C2</f>
        <v>21353.888888888894</v>
      </c>
    </row>
    <row r="15" spans="1:3" ht="12.75">
      <c r="A15">
        <f>'[2]dedx_cut_pion'!$A3/1000</f>
        <v>0.5</v>
      </c>
      <c r="B15">
        <f>'[2]dedx_cut_pion'!$B3</f>
        <v>23677.5</v>
      </c>
      <c r="C15">
        <f>'[2]dedx_cut_pion'!$C3</f>
        <v>20871.277777777777</v>
      </c>
    </row>
    <row r="16" spans="1:3" ht="12.75">
      <c r="A16">
        <f>'[2]dedx_cut_pion'!$A4/1000</f>
        <v>0.6</v>
      </c>
      <c r="B16">
        <f>'[2]dedx_cut_pion'!$B4</f>
        <v>23460</v>
      </c>
      <c r="C16">
        <f>'[2]dedx_cut_pion'!$C4</f>
        <v>20679.55555555556</v>
      </c>
    </row>
    <row r="17" spans="1:3" ht="12.75">
      <c r="A17">
        <f>'[2]dedx_cut_pion'!$A5/1000</f>
        <v>0.7</v>
      </c>
      <c r="B17">
        <f>'[2]dedx_cut_pion'!$B5</f>
        <v>23385</v>
      </c>
      <c r="C17">
        <f>'[2]dedx_cut_pion'!$C5</f>
        <v>20613.444444444445</v>
      </c>
    </row>
    <row r="18" spans="1:3" ht="12.75">
      <c r="A18">
        <f>'[2]dedx_cut_pion'!$A6/1000</f>
        <v>0.8</v>
      </c>
      <c r="B18">
        <f>'[2]dedx_cut_pion'!$B6</f>
        <v>23370</v>
      </c>
      <c r="C18">
        <f>'[2]dedx_cut_pion'!$C6</f>
        <v>20600.222222222226</v>
      </c>
    </row>
    <row r="19" spans="1:3" ht="12.75">
      <c r="A19">
        <f>'[2]dedx_cut_pion'!$A7/1000</f>
        <v>0.9</v>
      </c>
      <c r="B19">
        <f>'[2]dedx_cut_pion'!$B7</f>
        <v>23392.500000000004</v>
      </c>
      <c r="C19">
        <f>'[2]dedx_cut_pion'!$C7</f>
        <v>20620.05555555556</v>
      </c>
    </row>
    <row r="20" spans="1:3" ht="12.75">
      <c r="A20">
        <f>'[2]dedx_cut_pion'!$A8/1000</f>
        <v>1</v>
      </c>
      <c r="B20">
        <f>'[2]dedx_cut_pion'!$B8</f>
        <v>23437.5</v>
      </c>
      <c r="C20">
        <f>'[2]dedx_cut_pion'!$C8</f>
        <v>20659.722222222226</v>
      </c>
    </row>
    <row r="21" spans="1:3" ht="12.75">
      <c r="A21">
        <f>'[2]dedx_cut_pion'!$A9/1000</f>
        <v>1.1</v>
      </c>
      <c r="B21">
        <f>'[2]dedx_cut_pion'!$B9</f>
        <v>23482.499999999996</v>
      </c>
      <c r="C21">
        <f>'[2]dedx_cut_pion'!$C9</f>
        <v>20699.388888888887</v>
      </c>
    </row>
    <row r="22" spans="1:3" ht="12.75">
      <c r="A22">
        <f>'[2]dedx_cut_pion'!$A10/1000</f>
        <v>1.2</v>
      </c>
      <c r="B22">
        <f>'[2]dedx_cut_pion'!$B10</f>
        <v>23527.5</v>
      </c>
      <c r="C22">
        <f>'[2]dedx_cut_pion'!$C10</f>
        <v>20739.05555555556</v>
      </c>
    </row>
    <row r="23" spans="1:3" ht="12.75">
      <c r="A23">
        <f>'[2]dedx_cut_pion'!$A11/1000</f>
        <v>1.3</v>
      </c>
      <c r="B23">
        <f>'[2]dedx_cut_pion'!$B11</f>
        <v>23580</v>
      </c>
      <c r="C23">
        <f>'[2]dedx_cut_pion'!$C11</f>
        <v>20785.333333333336</v>
      </c>
    </row>
    <row r="24" spans="1:3" ht="12.75">
      <c r="A24">
        <f>'[2]dedx_cut_pion'!$A12/1000</f>
        <v>1.4</v>
      </c>
      <c r="B24">
        <f>'[2]dedx_cut_pion'!$B12</f>
        <v>23625</v>
      </c>
      <c r="C24">
        <f>'[2]dedx_cut_pion'!$C12</f>
        <v>20825.000000000004</v>
      </c>
    </row>
    <row r="25" spans="1:3" ht="12.75">
      <c r="A25">
        <f>'[2]dedx_cut_pion'!$A13/1000</f>
        <v>1.5</v>
      </c>
      <c r="B25">
        <f>'[2]dedx_cut_pion'!$B13</f>
        <v>23670</v>
      </c>
      <c r="C25">
        <f>'[2]dedx_cut_pion'!$C13</f>
        <v>20864.666666666668</v>
      </c>
    </row>
    <row r="26" spans="1:3" ht="12.75">
      <c r="A26">
        <f>'[2]dedx_cut_pion'!$A14/1000</f>
        <v>1.6</v>
      </c>
      <c r="B26">
        <f>'[2]dedx_cut_pion'!$B14</f>
        <v>23714.999999999996</v>
      </c>
      <c r="C26">
        <f>'[2]dedx_cut_pion'!$C14</f>
        <v>20904.333333333336</v>
      </c>
    </row>
    <row r="27" spans="1:3" ht="12.75">
      <c r="A27">
        <f>'[2]dedx_cut_pion'!$A15/1000</f>
        <v>1.7</v>
      </c>
      <c r="B27">
        <f>'[2]dedx_cut_pion'!$B15</f>
        <v>23760</v>
      </c>
      <c r="C27">
        <f>'[2]dedx_cut_pion'!$C15</f>
        <v>20944.000000000004</v>
      </c>
    </row>
    <row r="28" spans="1:3" ht="12.75">
      <c r="A28">
        <f>'[2]dedx_cut_pion'!$A16/1000</f>
        <v>1.8</v>
      </c>
      <c r="B28">
        <f>'[2]dedx_cut_pion'!$B16</f>
        <v>23805</v>
      </c>
      <c r="C28">
        <f>'[2]dedx_cut_pion'!$C16</f>
        <v>20983.666666666664</v>
      </c>
    </row>
    <row r="29" spans="1:3" ht="12.75">
      <c r="A29">
        <f>'[2]dedx_cut_pion'!$A17/1000</f>
        <v>1.9</v>
      </c>
      <c r="B29">
        <f>'[2]dedx_cut_pion'!$B17</f>
        <v>23842.499999999996</v>
      </c>
      <c r="C29">
        <f>'[2]dedx_cut_pion'!$C17</f>
        <v>21016.722222222223</v>
      </c>
    </row>
    <row r="30" spans="1:3" ht="12.75">
      <c r="A30">
        <f>'[2]dedx_cut_pion'!$A18/1000</f>
        <v>2</v>
      </c>
      <c r="B30">
        <f>'[2]dedx_cut_pion'!$B18</f>
        <v>23880</v>
      </c>
      <c r="C30">
        <f>'[2]dedx_cut_pion'!$C18</f>
        <v>21049.77777777778</v>
      </c>
    </row>
    <row r="31" spans="1:3" ht="12.75">
      <c r="A31">
        <f>'[2]dedx_cut_pion'!$A19/1000</f>
        <v>2.1</v>
      </c>
      <c r="B31">
        <f>'[2]dedx_cut_pion'!$B19</f>
        <v>23910</v>
      </c>
      <c r="C31">
        <f>'[2]dedx_cut_pion'!$C19</f>
        <v>21076.222222222223</v>
      </c>
    </row>
    <row r="32" spans="1:3" ht="12.75">
      <c r="A32">
        <f>'[2]dedx_cut_pion'!$A20/1000</f>
        <v>2.2</v>
      </c>
      <c r="B32">
        <f>'[2]dedx_cut_pion'!$B20</f>
        <v>23940</v>
      </c>
      <c r="C32">
        <f>'[2]dedx_cut_pion'!$C20</f>
        <v>21102.666666666668</v>
      </c>
    </row>
    <row r="33" spans="1:3" ht="12.75">
      <c r="A33">
        <f>'[2]dedx_cut_pion'!$A21/1000</f>
        <v>2.3</v>
      </c>
      <c r="B33">
        <f>'[2]dedx_cut_pion'!$B21</f>
        <v>23977.5</v>
      </c>
      <c r="C33">
        <f>'[2]dedx_cut_pion'!$C21</f>
        <v>21135.722222222223</v>
      </c>
    </row>
    <row r="34" spans="1:3" ht="12.75">
      <c r="A34">
        <f>'[2]dedx_cut_pion'!$A22/1000</f>
        <v>2.4</v>
      </c>
      <c r="B34">
        <f>'[2]dedx_cut_pion'!$B22</f>
        <v>24000</v>
      </c>
      <c r="C34">
        <f>'[2]dedx_cut_pion'!$C22</f>
        <v>21155.555555555555</v>
      </c>
    </row>
    <row r="35" spans="1:3" ht="12.75">
      <c r="A35">
        <f>'[2]dedx_cut_pion'!$A23/1000</f>
        <v>2.5</v>
      </c>
      <c r="B35">
        <f>'[2]dedx_cut_pion'!$B23</f>
        <v>24030</v>
      </c>
      <c r="C35">
        <f>'[2]dedx_cut_pion'!$C23</f>
        <v>21182.000000000004</v>
      </c>
    </row>
    <row r="36" spans="1:3" ht="12.75">
      <c r="A36">
        <f>'[2]dedx_cut_pion'!$A24/1000</f>
        <v>2.6</v>
      </c>
      <c r="B36">
        <f>'[2]dedx_cut_pion'!$B24</f>
        <v>24060</v>
      </c>
      <c r="C36">
        <f>'[2]dedx_cut_pion'!$C24</f>
        <v>21208.444444444445</v>
      </c>
    </row>
    <row r="37" spans="1:3" ht="12.75">
      <c r="A37">
        <f>'[2]dedx_cut_pion'!$A25/1000</f>
        <v>2.7</v>
      </c>
      <c r="B37">
        <f>'[2]dedx_cut_pion'!$B25</f>
        <v>24082.5</v>
      </c>
      <c r="C37">
        <f>'[2]dedx_cut_pion'!$C25</f>
        <v>21228.277777777777</v>
      </c>
    </row>
    <row r="38" spans="1:3" ht="12.75">
      <c r="A38">
        <f>'[2]dedx_cut_pion'!$A26/1000</f>
        <v>2.8</v>
      </c>
      <c r="B38">
        <f>'[2]dedx_cut_pion'!$B26</f>
        <v>24105</v>
      </c>
      <c r="C38">
        <f>'[2]dedx_cut_pion'!$C26</f>
        <v>21248.111111111113</v>
      </c>
    </row>
    <row r="39" spans="1:3" ht="12.75">
      <c r="A39">
        <f>'[2]dedx_cut_pion'!$A27/1000</f>
        <v>2.9</v>
      </c>
      <c r="B39">
        <f>'[2]dedx_cut_pion'!$B27</f>
        <v>24127.5</v>
      </c>
      <c r="C39">
        <f>'[2]dedx_cut_pion'!$C27</f>
        <v>21267.944444444445</v>
      </c>
    </row>
    <row r="40" spans="1:3" ht="12.75">
      <c r="A40">
        <f>'[2]dedx_cut_pion'!$A28/1000</f>
        <v>3</v>
      </c>
      <c r="B40">
        <f>'[2]dedx_cut_pion'!$B28</f>
        <v>24150</v>
      </c>
      <c r="C40">
        <f>'[2]dedx_cut_pion'!$C28</f>
        <v>21287.77777777778</v>
      </c>
    </row>
    <row r="41" spans="1:3" ht="12.75">
      <c r="A41">
        <f>'[2]dedx_cut_pion'!$A29/1000</f>
        <v>3.1</v>
      </c>
      <c r="B41">
        <f>'[2]dedx_cut_pion'!$B29</f>
        <v>24172.5</v>
      </c>
      <c r="C41">
        <f>'[2]dedx_cut_pion'!$C29</f>
        <v>21307.611111111113</v>
      </c>
    </row>
    <row r="42" spans="1:3" ht="12.75">
      <c r="A42">
        <f>'[2]dedx_cut_pion'!$A30/1000</f>
        <v>3.2</v>
      </c>
      <c r="B42">
        <f>'[2]dedx_cut_pion'!$B30</f>
        <v>24195</v>
      </c>
      <c r="C42">
        <f>'[2]dedx_cut_pion'!$C30</f>
        <v>21327.444444444445</v>
      </c>
    </row>
    <row r="43" spans="1:3" ht="12.75">
      <c r="A43">
        <f>'[2]dedx_cut_pion'!$A31/1000</f>
        <v>3.3</v>
      </c>
      <c r="B43">
        <f>'[2]dedx_cut_pion'!$B31</f>
        <v>24210.000000000004</v>
      </c>
      <c r="C43">
        <f>'[2]dedx_cut_pion'!$C31</f>
        <v>21340.66666666667</v>
      </c>
    </row>
    <row r="44" spans="1:3" ht="12.75">
      <c r="A44">
        <f>'[2]dedx_cut_pion'!$A32/1000</f>
        <v>3.4</v>
      </c>
      <c r="B44">
        <f>'[2]dedx_cut_pion'!$B32</f>
        <v>24225</v>
      </c>
      <c r="C44">
        <f>'[2]dedx_cut_pion'!$C32</f>
        <v>21353.888888888894</v>
      </c>
    </row>
    <row r="45" spans="1:3" ht="12.75">
      <c r="A45">
        <f>'[2]dedx_cut_pion'!$A33/1000</f>
        <v>3.5</v>
      </c>
      <c r="B45">
        <f>'[2]dedx_cut_pion'!$B33</f>
        <v>24247.500000000004</v>
      </c>
      <c r="C45">
        <f>'[2]dedx_cut_pion'!$C33</f>
        <v>21373.722222222223</v>
      </c>
    </row>
    <row r="46" spans="1:3" ht="12.75">
      <c r="A46">
        <f>'[2]dedx_cut_pion'!$A34/1000</f>
        <v>3.6</v>
      </c>
      <c r="B46">
        <f>'[2]dedx_cut_pion'!$B34</f>
        <v>24262.499999999996</v>
      </c>
      <c r="C46">
        <f>'[2]dedx_cut_pion'!$C34</f>
        <v>21386.944444444445</v>
      </c>
    </row>
    <row r="47" spans="1:3" ht="12.75">
      <c r="A47">
        <f>'[2]dedx_cut_pion'!$A35/1000</f>
        <v>3.7</v>
      </c>
      <c r="B47">
        <f>'[2]dedx_cut_pion'!$B35</f>
        <v>24277.5</v>
      </c>
      <c r="C47">
        <f>'[2]dedx_cut_pion'!$C35</f>
        <v>21400.16666666667</v>
      </c>
    </row>
    <row r="48" spans="1:3" ht="12.75">
      <c r="A48">
        <f>'[2]dedx_cut_pion'!$A36/1000</f>
        <v>3.8</v>
      </c>
      <c r="B48">
        <f>'[2]dedx_cut_pion'!$B36</f>
        <v>24292.499999999996</v>
      </c>
      <c r="C48">
        <f>'[2]dedx_cut_pion'!$C36</f>
        <v>21413.38888888889</v>
      </c>
    </row>
    <row r="49" spans="1:3" ht="12.75">
      <c r="A49">
        <f>'[2]dedx_cut_pion'!$A37/1000</f>
        <v>3.9</v>
      </c>
      <c r="B49">
        <f>'[2]dedx_cut_pion'!$B37</f>
        <v>24307.5</v>
      </c>
      <c r="C49">
        <f>'[2]dedx_cut_pion'!$C37</f>
        <v>21426.611111111113</v>
      </c>
    </row>
    <row r="50" spans="1:3" ht="12.75">
      <c r="A50">
        <f>'[2]dedx_cut_pion'!$A38/1000</f>
        <v>4</v>
      </c>
      <c r="B50">
        <f>'[2]dedx_cut_pion'!$B38</f>
        <v>24322.5</v>
      </c>
      <c r="C50">
        <f>'[2]dedx_cut_pion'!$C38</f>
        <v>21439.833333333332</v>
      </c>
    </row>
    <row r="51" spans="1:3" ht="12.75">
      <c r="A51">
        <f>'[2]dedx_cut_pion'!$A39/1000</f>
        <v>4.1</v>
      </c>
      <c r="B51">
        <f>'[2]dedx_cut_pion'!$B39</f>
        <v>24337.5</v>
      </c>
      <c r="C51">
        <f>'[2]dedx_cut_pion'!$C39</f>
        <v>21453.05555555556</v>
      </c>
    </row>
    <row r="52" spans="1:3" ht="12.75">
      <c r="A52">
        <f>'[2]dedx_cut_pion'!$A40/1000</f>
        <v>4.2</v>
      </c>
      <c r="B52">
        <f>'[2]dedx_cut_pion'!$B40</f>
        <v>24352.5</v>
      </c>
      <c r="C52">
        <f>'[2]dedx_cut_pion'!$C40</f>
        <v>21466.277777777777</v>
      </c>
    </row>
    <row r="53" spans="1:3" ht="12.75">
      <c r="A53">
        <f>'[2]dedx_cut_pion'!$A41/1000</f>
        <v>4.3</v>
      </c>
      <c r="B53">
        <f>'[2]dedx_cut_pion'!$B41</f>
        <v>24360.000000000004</v>
      </c>
      <c r="C53">
        <f>'[2]dedx_cut_pion'!$C41</f>
        <v>21472.88888888889</v>
      </c>
    </row>
    <row r="54" spans="1:3" ht="12.75">
      <c r="A54">
        <f>'[2]dedx_cut_pion'!$A42/1000</f>
        <v>4.4</v>
      </c>
      <c r="B54">
        <f>'[2]dedx_cut_pion'!$B42</f>
        <v>24375</v>
      </c>
      <c r="C54">
        <f>'[2]dedx_cut_pion'!$C42</f>
        <v>21486.11111111111</v>
      </c>
    </row>
    <row r="55" spans="1:3" ht="12.75">
      <c r="A55">
        <f>'[2]dedx_cut_pion'!$A43/1000</f>
        <v>4.5</v>
      </c>
      <c r="B55">
        <f>'[2]dedx_cut_pion'!$B43</f>
        <v>24382.5</v>
      </c>
      <c r="C55">
        <f>'[2]dedx_cut_pion'!$C43</f>
        <v>21492.722222222223</v>
      </c>
    </row>
    <row r="56" spans="1:3" ht="12.75">
      <c r="A56">
        <f>'[2]dedx_cut_pion'!$A44/1000</f>
        <v>4.6</v>
      </c>
      <c r="B56">
        <f>'[2]dedx_cut_pion'!$B44</f>
        <v>24397.5</v>
      </c>
      <c r="C56">
        <f>'[2]dedx_cut_pion'!$C44</f>
        <v>21505.94444444444</v>
      </c>
    </row>
    <row r="57" spans="1:3" ht="12.75">
      <c r="A57">
        <f>'[2]dedx_cut_pion'!$A45/1000</f>
        <v>4.7</v>
      </c>
      <c r="B57">
        <f>'[2]dedx_cut_pion'!$B45</f>
        <v>24405</v>
      </c>
      <c r="C57">
        <f>'[2]dedx_cut_pion'!$C45</f>
        <v>21512.55555555556</v>
      </c>
    </row>
    <row r="58" spans="1:3" ht="12.75">
      <c r="A58">
        <f>'[2]dedx_cut_pion'!$A46/1000</f>
        <v>4.8</v>
      </c>
      <c r="B58">
        <f>'[2]dedx_cut_pion'!$B46</f>
        <v>24419.999999999996</v>
      </c>
      <c r="C58">
        <f>'[2]dedx_cut_pion'!$C46</f>
        <v>21525.777777777777</v>
      </c>
    </row>
    <row r="59" spans="1:3" ht="12.75">
      <c r="A59">
        <f>'[2]dedx_cut_pion'!$A47/1000</f>
        <v>4.9</v>
      </c>
      <c r="B59">
        <f>'[2]dedx_cut_pion'!$B47</f>
        <v>24427.5</v>
      </c>
      <c r="C59">
        <f>'[2]dedx_cut_pion'!$C47</f>
        <v>21532.38888888889</v>
      </c>
    </row>
    <row r="60" spans="1:3" ht="12.75">
      <c r="A60">
        <f>'[2]dedx_cut_pion'!$A48/1000</f>
        <v>5</v>
      </c>
      <c r="B60">
        <f>'[2]dedx_cut_pion'!$B48</f>
        <v>24435</v>
      </c>
      <c r="C60">
        <f>'[2]dedx_cut_pion'!$C48</f>
        <v>21539.000000000004</v>
      </c>
    </row>
    <row r="61" spans="1:3" ht="12.75">
      <c r="A61">
        <f>'[2]dedx_cut_pion'!$A49/1000</f>
        <v>5.1</v>
      </c>
      <c r="B61">
        <f>'[2]dedx_cut_pion'!$B49</f>
        <v>24449.999999999996</v>
      </c>
      <c r="C61">
        <f>'[2]dedx_cut_pion'!$C49</f>
        <v>21552.222222222223</v>
      </c>
    </row>
    <row r="62" spans="1:3" ht="12.75">
      <c r="A62">
        <f>'[2]dedx_cut_pion'!$A50/1000</f>
        <v>5.2</v>
      </c>
      <c r="B62">
        <f>'[2]dedx_cut_pion'!$B50</f>
        <v>24457.5</v>
      </c>
      <c r="C62">
        <f>'[2]dedx_cut_pion'!$C50</f>
        <v>21558.833333333332</v>
      </c>
    </row>
    <row r="63" spans="1:3" ht="12.75">
      <c r="A63">
        <f>'[2]dedx_cut_pion'!$A51/1000</f>
        <v>5.3</v>
      </c>
      <c r="B63">
        <f>'[2]dedx_cut_pion'!$B51</f>
        <v>24465</v>
      </c>
      <c r="C63">
        <f>'[2]dedx_cut_pion'!$C51</f>
        <v>21565.444444444445</v>
      </c>
    </row>
    <row r="64" spans="1:3" ht="12.75">
      <c r="A64">
        <f>'[2]dedx_cut_pion'!$A52/1000</f>
        <v>5.4</v>
      </c>
      <c r="B64">
        <f>'[2]dedx_cut_pion'!$B52</f>
        <v>24472.5</v>
      </c>
      <c r="C64">
        <f>'[2]dedx_cut_pion'!$C52</f>
        <v>21572.05555555556</v>
      </c>
    </row>
    <row r="65" spans="1:3" ht="12.75">
      <c r="A65">
        <f>'[2]dedx_cut_pion'!$A53/1000</f>
        <v>5.5</v>
      </c>
      <c r="B65">
        <f>'[2]dedx_cut_pion'!$B53</f>
        <v>24480</v>
      </c>
      <c r="C65">
        <f>'[2]dedx_cut_pion'!$C53</f>
        <v>21578.666666666664</v>
      </c>
    </row>
    <row r="66" spans="1:3" ht="12.75">
      <c r="A66">
        <f>'[2]dedx_cut_pion'!$A54/1000</f>
        <v>5.6</v>
      </c>
      <c r="B66">
        <f>'[2]dedx_cut_pion'!$B54</f>
        <v>24487.5</v>
      </c>
      <c r="C66">
        <f>'[2]dedx_cut_pion'!$C54</f>
        <v>21585.27777777778</v>
      </c>
    </row>
    <row r="67" spans="1:3" ht="12.75">
      <c r="A67">
        <f>'[2]dedx_cut_pion'!$A55/1000</f>
        <v>5.7</v>
      </c>
      <c r="B67">
        <f>'[2]dedx_cut_pion'!$B55</f>
        <v>24502.5</v>
      </c>
      <c r="C67">
        <f>'[2]dedx_cut_pion'!$C55</f>
        <v>21598.5</v>
      </c>
    </row>
    <row r="68" spans="1:3" ht="12.75">
      <c r="A68">
        <f>'[2]dedx_cut_pion'!$A56/1000</f>
        <v>5.8</v>
      </c>
      <c r="B68">
        <f>'[2]dedx_cut_pion'!$B56</f>
        <v>24510</v>
      </c>
      <c r="C68">
        <f>'[2]dedx_cut_pion'!$C56</f>
        <v>21605.11111111111</v>
      </c>
    </row>
    <row r="69" spans="1:3" ht="12.75">
      <c r="A69">
        <f>'[2]dedx_cut_pion'!$A57/1000</f>
        <v>5.9</v>
      </c>
      <c r="B69">
        <f>'[2]dedx_cut_pion'!$B57</f>
        <v>24517.500000000004</v>
      </c>
      <c r="C69">
        <f>'[2]dedx_cut_pion'!$C57</f>
        <v>21611.722222222223</v>
      </c>
    </row>
    <row r="70" spans="1:3" ht="12.75">
      <c r="A70">
        <f>'[2]dedx_cut_pion'!$A58/1000</f>
        <v>6</v>
      </c>
      <c r="B70">
        <f>'[2]dedx_cut_pion'!$B58</f>
        <v>24525</v>
      </c>
      <c r="C70">
        <f>'[2]dedx_cut_pion'!$C58</f>
        <v>21618.333333333332</v>
      </c>
    </row>
    <row r="71" spans="1:3" ht="12.75">
      <c r="A71">
        <f>'[2]dedx_cut_pion'!$A59/1000</f>
        <v>6.1</v>
      </c>
      <c r="B71">
        <f>'[2]dedx_cut_pion'!$B59</f>
        <v>24525</v>
      </c>
      <c r="C71">
        <f>'[2]dedx_cut_pion'!$C59</f>
        <v>21618.333333333332</v>
      </c>
    </row>
    <row r="72" spans="1:3" ht="12.75">
      <c r="A72">
        <f>'[2]dedx_cut_pion'!$A60/1000</f>
        <v>6.2</v>
      </c>
      <c r="B72">
        <f>'[2]dedx_cut_pion'!$B60</f>
        <v>24532.5</v>
      </c>
      <c r="C72">
        <f>'[2]dedx_cut_pion'!$C60</f>
        <v>21624.944444444445</v>
      </c>
    </row>
    <row r="73" spans="1:3" ht="12.75">
      <c r="A73">
        <f>'[2]dedx_cut_pion'!$A61/1000</f>
        <v>6.3</v>
      </c>
      <c r="B73">
        <f>'[2]dedx_cut_pion'!$B61</f>
        <v>24539.999999999996</v>
      </c>
      <c r="C73">
        <f>'[2]dedx_cut_pion'!$C61</f>
        <v>21631.55555555556</v>
      </c>
    </row>
    <row r="74" spans="1:3" ht="12.75">
      <c r="A74">
        <f>'[2]dedx_cut_pion'!$A62/1000</f>
        <v>6.4</v>
      </c>
      <c r="B74">
        <f>'[2]dedx_cut_pion'!$B62</f>
        <v>24547.5</v>
      </c>
      <c r="C74">
        <f>'[2]dedx_cut_pion'!$C62</f>
        <v>21638.166666666668</v>
      </c>
    </row>
    <row r="75" spans="1:3" ht="12.75">
      <c r="A75">
        <f>'[2]dedx_cut_pion'!$A63/1000</f>
        <v>6.5</v>
      </c>
      <c r="B75">
        <f>'[2]dedx_cut_pion'!$B63</f>
        <v>24555</v>
      </c>
      <c r="C75">
        <f>'[2]dedx_cut_pion'!$C63</f>
        <v>21644.77777777778</v>
      </c>
    </row>
    <row r="76" spans="1:3" ht="12.75">
      <c r="A76">
        <f>'[2]dedx_cut_pion'!$A64/1000</f>
        <v>6.6</v>
      </c>
      <c r="B76">
        <f>'[2]dedx_cut_pion'!$B64</f>
        <v>24562.499999999996</v>
      </c>
      <c r="C76">
        <f>'[2]dedx_cut_pion'!$C64</f>
        <v>21651.388888888887</v>
      </c>
    </row>
    <row r="77" spans="1:3" ht="12.75">
      <c r="A77">
        <f>'[2]dedx_cut_pion'!$A65/1000</f>
        <v>6.7</v>
      </c>
      <c r="B77">
        <f>'[2]dedx_cut_pion'!$B65</f>
        <v>24569.999999999996</v>
      </c>
      <c r="C77">
        <f>'[2]dedx_cut_pion'!$C65</f>
        <v>21658</v>
      </c>
    </row>
    <row r="78" spans="1:3" ht="12.75">
      <c r="A78">
        <f>'[2]dedx_cut_pion'!$A66/1000</f>
        <v>6.8</v>
      </c>
      <c r="B78">
        <f>'[2]dedx_cut_pion'!$B66</f>
        <v>24569.999999999996</v>
      </c>
      <c r="C78">
        <f>'[2]dedx_cut_pion'!$C66</f>
        <v>21658</v>
      </c>
    </row>
    <row r="79" spans="1:3" ht="12.75">
      <c r="A79">
        <f>'[2]dedx_cut_pion'!$A67/1000</f>
        <v>6.9</v>
      </c>
      <c r="B79">
        <f>'[2]dedx_cut_pion'!$B67</f>
        <v>24577.5</v>
      </c>
      <c r="C79">
        <f>'[2]dedx_cut_pion'!$C67</f>
        <v>21664.611111111113</v>
      </c>
    </row>
    <row r="80" spans="1:3" ht="12.75">
      <c r="A80">
        <f>'[2]dedx_cut_pion'!$A68/1000</f>
        <v>7</v>
      </c>
      <c r="B80">
        <f>'[2]dedx_cut_pion'!$B68</f>
        <v>24585</v>
      </c>
      <c r="C80">
        <f>'[2]dedx_cut_pion'!$C68</f>
        <v>21671.22222222222</v>
      </c>
    </row>
    <row r="81" spans="1:3" ht="12.75">
      <c r="A81">
        <f>'[2]dedx_cut_pion'!$A69/1000</f>
        <v>7.1</v>
      </c>
      <c r="B81">
        <f>'[2]dedx_cut_pion'!$B69</f>
        <v>24592.5</v>
      </c>
      <c r="C81">
        <f>'[2]dedx_cut_pion'!$C69</f>
        <v>21677.833333333332</v>
      </c>
    </row>
    <row r="82" spans="1:3" ht="12.75">
      <c r="A82">
        <f>'[2]dedx_cut_pion'!$A70/1000</f>
        <v>7.2</v>
      </c>
      <c r="B82">
        <f>'[2]dedx_cut_pion'!$B70</f>
        <v>24592.5</v>
      </c>
      <c r="C82">
        <f>'[2]dedx_cut_pion'!$C70</f>
        <v>21677.833333333332</v>
      </c>
    </row>
    <row r="83" spans="1:3" ht="12.75">
      <c r="A83">
        <f>'[2]dedx_cut_pion'!$A71/1000</f>
        <v>7.3</v>
      </c>
      <c r="B83">
        <f>'[2]dedx_cut_pion'!$B71</f>
        <v>24600</v>
      </c>
      <c r="C83">
        <f>'[2]dedx_cut_pion'!$C71</f>
        <v>21684.444444444445</v>
      </c>
    </row>
    <row r="84" spans="1:3" ht="12.75">
      <c r="A84">
        <f>'[2]dedx_cut_pion'!$A72/1000</f>
        <v>7.4</v>
      </c>
      <c r="B84">
        <f>'[2]dedx_cut_pion'!$B72</f>
        <v>24607.5</v>
      </c>
      <c r="C84">
        <f>'[2]dedx_cut_pion'!$C72</f>
        <v>21691.05555555556</v>
      </c>
    </row>
    <row r="85" spans="1:3" ht="12.75">
      <c r="A85">
        <f>'[2]dedx_cut_pion'!$A73/1000</f>
        <v>7.5</v>
      </c>
      <c r="B85">
        <f>'[2]dedx_cut_pion'!$B73</f>
        <v>24607.5</v>
      </c>
      <c r="C85">
        <f>'[2]dedx_cut_pion'!$C73</f>
        <v>21691.05555555556</v>
      </c>
    </row>
    <row r="86" spans="1:3" ht="12.75">
      <c r="A86">
        <f>'[2]dedx_cut_pion'!$A74/1000</f>
        <v>7.6</v>
      </c>
      <c r="B86">
        <f>'[2]dedx_cut_pion'!$B74</f>
        <v>24615</v>
      </c>
      <c r="C86">
        <f>'[2]dedx_cut_pion'!$C74</f>
        <v>21697.666666666668</v>
      </c>
    </row>
    <row r="87" spans="1:3" ht="12.75">
      <c r="A87">
        <f>'[2]dedx_cut_pion'!$A75/1000</f>
        <v>7.7</v>
      </c>
      <c r="B87">
        <f>'[2]dedx_cut_pion'!$B75</f>
        <v>24622.5</v>
      </c>
      <c r="C87">
        <f>'[2]dedx_cut_pion'!$C75</f>
        <v>21704.27777777778</v>
      </c>
    </row>
    <row r="88" spans="1:3" ht="12.75">
      <c r="A88">
        <f>'[2]dedx_cut_pion'!$A76/1000</f>
        <v>7.8</v>
      </c>
      <c r="B88">
        <f>'[2]dedx_cut_pion'!$B76</f>
        <v>24622.5</v>
      </c>
      <c r="C88">
        <f>'[2]dedx_cut_pion'!$C76</f>
        <v>21704.27777777778</v>
      </c>
    </row>
    <row r="89" spans="1:3" ht="12.75">
      <c r="A89">
        <f>'[2]dedx_cut_pion'!$A77/1000</f>
        <v>7.9</v>
      </c>
      <c r="B89">
        <f>'[2]dedx_cut_pion'!$B77</f>
        <v>24630</v>
      </c>
      <c r="C89">
        <f>'[2]dedx_cut_pion'!$C77</f>
        <v>21710.888888888887</v>
      </c>
    </row>
    <row r="90" spans="1:3" ht="12.75">
      <c r="A90">
        <f>'[2]dedx_cut_pion'!$A78/1000</f>
        <v>8</v>
      </c>
      <c r="B90">
        <f>'[2]dedx_cut_pion'!$B78</f>
        <v>24630</v>
      </c>
      <c r="C90">
        <f>'[2]dedx_cut_pion'!$C78</f>
        <v>21710.888888888887</v>
      </c>
    </row>
    <row r="91" spans="1:3" ht="12.75">
      <c r="A91">
        <f>'[2]dedx_cut_pion'!$A79/1000</f>
        <v>8.1</v>
      </c>
      <c r="B91">
        <f>'[2]dedx_cut_pion'!$B79</f>
        <v>24637.5</v>
      </c>
      <c r="C91">
        <f>'[2]dedx_cut_pion'!$C79</f>
        <v>21717.5</v>
      </c>
    </row>
    <row r="92" spans="1:3" ht="12.75">
      <c r="A92">
        <f>'[2]dedx_cut_pion'!$A80/1000</f>
        <v>8.2</v>
      </c>
      <c r="B92">
        <f>'[2]dedx_cut_pion'!$B80</f>
        <v>24637.5</v>
      </c>
      <c r="C92">
        <f>'[2]dedx_cut_pion'!$C80</f>
        <v>21717.5</v>
      </c>
    </row>
    <row r="93" spans="1:3" ht="12.75">
      <c r="A93">
        <f>'[2]dedx_cut_pion'!$A81/1000</f>
        <v>8.3</v>
      </c>
      <c r="B93">
        <f>'[2]dedx_cut_pion'!$B81</f>
        <v>24645</v>
      </c>
      <c r="C93">
        <f>'[2]dedx_cut_pion'!$C81</f>
        <v>21724.111111111113</v>
      </c>
    </row>
    <row r="94" spans="1:3" ht="12.75">
      <c r="A94">
        <f>'[2]dedx_cut_pion'!$A82/1000</f>
        <v>8.4</v>
      </c>
      <c r="B94">
        <f>'[2]dedx_cut_pion'!$B82</f>
        <v>24652.5</v>
      </c>
      <c r="C94">
        <f>'[2]dedx_cut_pion'!$C82</f>
        <v>21730.72222222222</v>
      </c>
    </row>
    <row r="95" spans="1:3" ht="12.75">
      <c r="A95">
        <f>'[2]dedx_cut_pion'!$A83/1000</f>
        <v>8.5</v>
      </c>
      <c r="B95">
        <f>'[2]dedx_cut_pion'!$B83</f>
        <v>24652.5</v>
      </c>
      <c r="C95">
        <f>'[2]dedx_cut_pion'!$C83</f>
        <v>21730.72222222222</v>
      </c>
    </row>
    <row r="96" spans="1:3" ht="12.75">
      <c r="A96">
        <f>'[2]dedx_cut_pion'!$A84/1000</f>
        <v>8.6</v>
      </c>
      <c r="B96">
        <f>'[2]dedx_cut_pion'!$B84</f>
        <v>24660</v>
      </c>
      <c r="C96">
        <f>'[2]dedx_cut_pion'!$C84</f>
        <v>21737.333333333336</v>
      </c>
    </row>
    <row r="97" spans="1:3" ht="12.75">
      <c r="A97">
        <f>'[2]dedx_cut_pion'!$A85/1000</f>
        <v>8.7</v>
      </c>
      <c r="B97">
        <f>'[2]dedx_cut_pion'!$B85</f>
        <v>24660</v>
      </c>
      <c r="C97">
        <f>'[2]dedx_cut_pion'!$C85</f>
        <v>21737.333333333336</v>
      </c>
    </row>
    <row r="98" spans="1:3" ht="12.75">
      <c r="A98">
        <f>'[2]dedx_cut_pion'!$A86/1000</f>
        <v>8.8</v>
      </c>
      <c r="B98">
        <f>'[2]dedx_cut_pion'!$B86</f>
        <v>24667.5</v>
      </c>
      <c r="C98">
        <f>'[2]dedx_cut_pion'!$C86</f>
        <v>21743.94444444445</v>
      </c>
    </row>
    <row r="99" spans="1:3" ht="12.75">
      <c r="A99">
        <f>'[2]dedx_cut_pion'!$A87/1000</f>
        <v>8.9</v>
      </c>
      <c r="B99">
        <f>'[2]dedx_cut_pion'!$B87</f>
        <v>24667.5</v>
      </c>
      <c r="C99">
        <f>'[2]dedx_cut_pion'!$C87</f>
        <v>21743.94444444445</v>
      </c>
    </row>
    <row r="100" spans="1:3" ht="12.75">
      <c r="A100">
        <f>'[2]dedx_cut_pion'!$A88/1000</f>
        <v>9</v>
      </c>
      <c r="B100">
        <f>'[2]dedx_cut_pion'!$B88</f>
        <v>24667.5</v>
      </c>
      <c r="C100">
        <f>'[2]dedx_cut_pion'!$C88</f>
        <v>21743.94444444445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B3" sqref="B3"/>
    </sheetView>
  </sheetViews>
  <sheetFormatPr defaultColWidth="9.140625" defaultRowHeight="12.75"/>
  <cols>
    <col min="10" max="10" width="12.421875" style="0" customWidth="1"/>
    <col min="11" max="11" width="14.140625" style="0" customWidth="1"/>
    <col min="12" max="12" width="13.28125" style="0" customWidth="1"/>
  </cols>
  <sheetData>
    <row r="1" spans="1:9" ht="12.75">
      <c r="A1" t="s">
        <v>26</v>
      </c>
      <c r="B1">
        <f>'[3]Sheet1'!$Q$4</f>
        <v>9.805938584233163</v>
      </c>
      <c r="C1">
        <f>'[3]Sheet1'!$Q5</f>
        <v>9.517908755737517</v>
      </c>
      <c r="D1">
        <f>'[3]Sheet1'!$Q6</f>
        <v>9.992419434733549</v>
      </c>
      <c r="E1">
        <f>'[3]Sheet1'!$Q7</f>
        <v>9.997035297369697</v>
      </c>
      <c r="F1">
        <f>'[3]Sheet1'!$Q8</f>
        <v>8.8569172262411</v>
      </c>
      <c r="G1">
        <f>'[3]Sheet1'!$Q9</f>
        <v>8.061142507769155</v>
      </c>
      <c r="H1">
        <f>'[3]Sheet1'!$Q10</f>
        <v>9.757933612817222</v>
      </c>
      <c r="I1">
        <f>'[3]Sheet1'!$Q11</f>
        <v>9.860405763339712</v>
      </c>
    </row>
    <row r="2" spans="1:13" ht="12.75">
      <c r="A2" t="s">
        <v>2</v>
      </c>
      <c r="B2" t="s">
        <v>8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9</v>
      </c>
      <c r="I2" t="s">
        <v>10</v>
      </c>
      <c r="J2" t="s">
        <v>27</v>
      </c>
      <c r="K2" t="s">
        <v>28</v>
      </c>
      <c r="L2" t="s">
        <v>27</v>
      </c>
      <c r="M2" t="s">
        <v>28</v>
      </c>
    </row>
    <row r="3" spans="1:13" ht="12.75">
      <c r="A3">
        <f>'LowE-RawPi'!F2</f>
        <v>0.62</v>
      </c>
      <c r="B3">
        <f>('LowE-RawPi'!G2/'All-LowE'!B$1*6242+'LowE-RawPi'!G22/'All-LowE'!B$1*6242)/2</f>
        <v>20306.041924447913</v>
      </c>
      <c r="C3">
        <f>('LowE-RawPi'!H2/'All-LowE'!C$1*6242+'LowE-RawPi'!H22/'All-LowE'!C$1*6242)/2</f>
        <v>20035.188915322156</v>
      </c>
      <c r="D3">
        <f>('LowE-RawPi'!I2/'All-LowE'!D$1*6242+'LowE-RawPi'!I22/'All-LowE'!D$1*6242)/2</f>
        <v>20895.3298411625</v>
      </c>
      <c r="E3">
        <f>('LowE-RawPi'!J2/'All-LowE'!E$1*6242+'LowE-RawPi'!J22/'All-LowE'!E$1*6242)/2</f>
        <v>20105.200594108413</v>
      </c>
      <c r="F3">
        <f>('LowE-RawPi'!K2/'All-LowE'!F$1*6242+'LowE-RawPi'!K22/'All-LowE'!F$1*6242)/2</f>
        <v>23327.55232123649</v>
      </c>
      <c r="G3">
        <f>('LowE-RawPi'!L2/'All-LowE'!G$1*6242+'LowE-RawPi'!L22/'All-LowE'!G$1*6242)/2</f>
        <v>24004.289691381455</v>
      </c>
      <c r="H3">
        <f>('LowE-RawPi'!M2/'All-LowE'!H$1*6242+'LowE-RawPi'!M22/'All-LowE'!H$1*6242)/2</f>
        <v>23540.39380820111</v>
      </c>
      <c r="I3">
        <f>('LowE-RawPi'!N2/'All-LowE'!I$1*6242+'LowE-RawPi'!N22/'All-LowE'!I$1*6242)/2</f>
        <v>23327.4071595704</v>
      </c>
      <c r="J3" s="2">
        <f>AVERAGE(B3:E3)</f>
        <v>20335.440318760244</v>
      </c>
      <c r="K3">
        <f>SQRT(VAR(B3:E3))</f>
        <v>390.5132430356061</v>
      </c>
      <c r="L3">
        <f>AVERAGE(F3:I3)</f>
        <v>23549.91074509736</v>
      </c>
      <c r="M3">
        <f>SQRT(VAR(F3:I3))</f>
        <v>319.11435418925714</v>
      </c>
    </row>
    <row r="4" spans="1:13" ht="12.75">
      <c r="A4">
        <f>'LowE-RawPi'!F3</f>
        <v>0.75</v>
      </c>
      <c r="B4">
        <f>('LowE-RawPi'!G3/'All-LowE'!B$1*6242+'LowE-RawPi'!G23/'All-LowE'!B$1*6242)/2</f>
        <v>20560.66313980149</v>
      </c>
      <c r="C4">
        <f>('LowE-RawPi'!H3/'All-LowE'!C$1*6242+'LowE-RawPi'!H23/'All-LowE'!C$1*6242)/2</f>
        <v>20395.887897431065</v>
      </c>
      <c r="D4">
        <f>('LowE-RawPi'!I3/'All-LowE'!D$1*6242+'LowE-RawPi'!I23/'All-LowE'!D$1*6242)/2</f>
        <v>21020.264548732972</v>
      </c>
      <c r="E4">
        <f>('LowE-RawPi'!J3/'All-LowE'!E$1*6242+'LowE-RawPi'!J23/'All-LowE'!E$1*6242)/2</f>
        <v>20105.200594108413</v>
      </c>
      <c r="F4">
        <f>('LowE-RawPi'!K3/'All-LowE'!F$1*6242+'LowE-RawPi'!K23/'All-LowE'!F$1*6242)/2</f>
        <v>23080.886360135803</v>
      </c>
      <c r="G4">
        <f>('LowE-RawPi'!L3/'All-LowE'!G$1*6242+'LowE-RawPi'!L23/'All-LowE'!G$1*6242)/2</f>
        <v>23888.13990255219</v>
      </c>
      <c r="H4">
        <f>('LowE-RawPi'!M3/'All-LowE'!H$1*6242+'LowE-RawPi'!M23/'All-LowE'!H$1*6242)/2</f>
        <v>23476.425346765776</v>
      </c>
      <c r="I4">
        <f>('LowE-RawPi'!N3/'All-LowE'!I$1*6242+'LowE-RawPi'!N23/'All-LowE'!I$1*6242)/2</f>
        <v>23232.451635175945</v>
      </c>
      <c r="J4" s="2">
        <f>AVERAGE(B4:E4)</f>
        <v>20520.504045018482</v>
      </c>
      <c r="K4">
        <f>SQRT(VAR(B4:E4))</f>
        <v>382.7006900718044</v>
      </c>
      <c r="L4">
        <f>AVERAGE(F4:I4)</f>
        <v>23419.475811157427</v>
      </c>
      <c r="M4">
        <f>SQRT(VAR(F4:I4))</f>
        <v>352.37770404005954</v>
      </c>
    </row>
    <row r="5" spans="1:13" ht="12.75">
      <c r="A5">
        <f>'LowE-RawPi'!F4</f>
        <v>0.5</v>
      </c>
      <c r="B5">
        <f>('LowE-RawPi'!G4/'All-LowE'!B$1*6242+'LowE-RawPi'!G24/'All-LowE'!B$1*6242)/2</f>
        <v>20560.66313980149</v>
      </c>
      <c r="C5">
        <f>('LowE-RawPi'!H4/'All-LowE'!C$1*6242+'LowE-RawPi'!H24/'All-LowE'!C$1*6242)/2</f>
        <v>20395.887897431065</v>
      </c>
      <c r="D5">
        <f>('LowE-RawPi'!I4/'All-LowE'!D$1*6242+'LowE-RawPi'!I24/'All-LowE'!D$1*6242)/2</f>
        <v>20707.927779806778</v>
      </c>
      <c r="E5">
        <f>('LowE-RawPi'!J4/'All-LowE'!E$1*6242+'LowE-RawPi'!J24/'All-LowE'!E$1*6242)/2</f>
        <v>20136.419849689322</v>
      </c>
      <c r="F5">
        <f>('LowE-RawPi'!K4/'All-LowE'!F$1*6242+'LowE-RawPi'!K24/'All-LowE'!F$1*6242)/2</f>
        <v>23538.98028789422</v>
      </c>
      <c r="G5">
        <f>('LowE-RawPi'!L4/'All-LowE'!G$1*6242+'LowE-RawPi'!L24/'All-LowE'!G$1*6242)/2</f>
        <v>23733.273517446505</v>
      </c>
      <c r="H5">
        <f>('LowE-RawPi'!M4/'All-LowE'!H$1*6242+'LowE-RawPi'!M24/'All-LowE'!H$1*6242)/2</f>
        <v>23316.504193177458</v>
      </c>
      <c r="I5">
        <f>('LowE-RawPi'!N4/'All-LowE'!I$1*6242+'LowE-RawPi'!N24/'All-LowE'!I$1*6242)/2</f>
        <v>23295.75531810558</v>
      </c>
      <c r="J5">
        <f>AVERAGE(B5:E5)</f>
        <v>20450.224666682163</v>
      </c>
      <c r="K5">
        <f>SQRT(VAR(B5:E5))</f>
        <v>244.9717660736022</v>
      </c>
      <c r="L5">
        <f>AVERAGE(F5:I5)</f>
        <v>23471.12832915594</v>
      </c>
      <c r="M5">
        <f>SQRT(VAR(F5:I5))</f>
        <v>206.54967480048043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1:13" ht="12.75">
      <c r="A22" t="s">
        <v>2</v>
      </c>
      <c r="B22" t="s">
        <v>8</v>
      </c>
      <c r="C22" t="s">
        <v>3</v>
      </c>
      <c r="D22" t="s">
        <v>4</v>
      </c>
      <c r="E22" t="s">
        <v>5</v>
      </c>
      <c r="F22" t="s">
        <v>6</v>
      </c>
      <c r="G22" t="s">
        <v>7</v>
      </c>
      <c r="H22" t="s">
        <v>9</v>
      </c>
      <c r="I22" t="s">
        <v>10</v>
      </c>
      <c r="J22" t="s">
        <v>27</v>
      </c>
      <c r="K22" t="s">
        <v>28</v>
      </c>
      <c r="L22" t="s">
        <v>27</v>
      </c>
      <c r="M22" t="s">
        <v>28</v>
      </c>
    </row>
    <row r="23" spans="1:13" ht="12.75">
      <c r="A23">
        <f>'LowE-RawK'!F2</f>
        <v>0.62</v>
      </c>
      <c r="B23">
        <f>('LowE-RawK'!G2/'All-LowE'!B$1*6242+'LowE-RawK'!G22/'All-LowE'!B$1*6242)/2</f>
        <v>28804.024986873606</v>
      </c>
      <c r="C23">
        <f>('LowE-RawK'!H2/'All-LowE'!C$1*6242+'LowE-RawK'!H22/'All-LowE'!C$1*6242)/2</f>
        <v>28364.056320382435</v>
      </c>
      <c r="D23">
        <f>('LowE-RawK'!I2/'All-LowE'!D$1*6242+'LowE-RawK'!I22/'All-LowE'!D$1*6242)/2</f>
        <v>29234.721571491922</v>
      </c>
      <c r="E23">
        <f>('LowE-RawK'!J2/'All-LowE'!E$1*6242+'LowE-RawK'!J22/'All-LowE'!E$1*6242)/2</f>
        <v>27597.821933527695</v>
      </c>
      <c r="F23">
        <f>('LowE-RawK'!K2/'All-LowE'!F$1*6242+'LowE-RawK'!K22/'All-LowE'!F$1*6242)/2</f>
        <v>32454.19288196194</v>
      </c>
      <c r="G23">
        <f>('LowE-RawK'!L2/'All-LowE'!G$1*6242+'LowE-RawK'!L22/'All-LowE'!G$1*6242)/2</f>
        <v>33334.98939399909</v>
      </c>
      <c r="H23">
        <f>('LowE-RawK'!M2/'All-LowE'!H$1*6242+'LowE-RawK'!M22/'All-LowE'!H$1*6242)/2</f>
        <v>33359.552638524125</v>
      </c>
      <c r="I23">
        <f>('LowE-RawK'!N2/'All-LowE'!I$1*6242+'LowE-RawK'!N22/'All-LowE'!I$1*6242)/2</f>
        <v>32000.011720930357</v>
      </c>
      <c r="J23" s="2">
        <f>AVERAGE(B23:E23)</f>
        <v>28500.156203068913</v>
      </c>
      <c r="K23">
        <f>SQRT(VAR(B23:E23))</f>
        <v>698.7257044824963</v>
      </c>
      <c r="L23">
        <f>AVERAGE(F23:I23)</f>
        <v>32787.186658853876</v>
      </c>
      <c r="M23">
        <f>SQRT(VAR(F23:I23))</f>
        <v>672.8595419699126</v>
      </c>
    </row>
    <row r="24" spans="1:13" ht="12.75">
      <c r="A24">
        <f>'LowE-RawK'!F3</f>
        <v>0.75</v>
      </c>
      <c r="B24">
        <f>('LowE-RawK'!G3/'All-LowE'!B$1*6242+'LowE-RawK'!G23/'All-LowE'!B$1*6242)/2</f>
        <v>25812.225706469053</v>
      </c>
      <c r="C24">
        <f>('LowE-RawK'!H3/'All-LowE'!C$1*6242+'LowE-RawK'!H23/'All-LowE'!C$1*6242)/2</f>
        <v>26494.979776727174</v>
      </c>
      <c r="D24">
        <f>('LowE-RawK'!I3/'All-LowE'!D$1*6242+'LowE-RawK'!I23/'All-LowE'!D$1*6242)/2</f>
        <v>26642.326389404494</v>
      </c>
      <c r="E24">
        <f>('LowE-RawK'!J3/'All-LowE'!E$1*6242+'LowE-RawK'!J23/'All-LowE'!E$1*6242)/2</f>
        <v>25537.351065187395</v>
      </c>
      <c r="F24">
        <f>('LowE-RawK'!K3/'All-LowE'!F$1*6242+'LowE-RawK'!K23/'All-LowE'!F$1*6242)/2</f>
        <v>29917.05728206915</v>
      </c>
      <c r="G24">
        <f>('LowE-RawK'!L3/'All-LowE'!G$1*6242+'LowE-RawK'!L23/'All-LowE'!G$1*6242)/2</f>
        <v>31089.42680996663</v>
      </c>
      <c r="H24">
        <f>('LowE-RawK'!M3/'All-LowE'!H$1*6242+'LowE-RawK'!M23/'All-LowE'!H$1*6242)/2</f>
        <v>29713.35033671037</v>
      </c>
      <c r="I24">
        <f>('LowE-RawK'!N3/'All-LowE'!I$1*6242+'LowE-RawK'!N23/'All-LowE'!I$1*6242)/2</f>
        <v>29404.56072081533</v>
      </c>
      <c r="J24" s="2">
        <f>AVERAGE(B24:E24)</f>
        <v>26121.72073444703</v>
      </c>
      <c r="K24">
        <f>SQRT(VAR(B24:E24))</f>
        <v>531.5473147050809</v>
      </c>
      <c r="L24">
        <f>AVERAGE(F24:I24)</f>
        <v>30031.098787390372</v>
      </c>
      <c r="M24">
        <f>SQRT(VAR(F24:I24))</f>
        <v>736.3372630985042</v>
      </c>
    </row>
    <row r="25" spans="1:13" ht="12.75">
      <c r="A25">
        <f>'LowE-RawK'!F4</f>
        <v>0.5</v>
      </c>
      <c r="B25">
        <f>'LowE-RawK'!G4/'All-LowE'!B$1*6242</f>
        <v>35010.41711111709</v>
      </c>
      <c r="C25">
        <f>'LowE-RawK'!H4/'All-LowE'!C$1*6242</f>
        <v>34823.84718178745</v>
      </c>
      <c r="D25">
        <f>'LowE-RawK'!I4/'All-LowE'!D$1*6242</f>
        <v>34981.71811973392</v>
      </c>
      <c r="E25">
        <f>'LowE-RawK'!J4/'All-LowE'!E$1*6242</f>
        <v>33966.550072034086</v>
      </c>
      <c r="F25">
        <f>'LowE-RawK'!K4/'All-LowE'!F$1*6242</f>
        <v>39255.12580945234</v>
      </c>
      <c r="G25">
        <f>'LowE-RawK'!L4/'All-LowE'!G$1*6242</f>
        <v>40187.82693492573</v>
      </c>
      <c r="H25">
        <f>'LowE-RawK'!M4/'All-LowE'!H$1*6242</f>
        <v>40172.19378138667</v>
      </c>
      <c r="I25">
        <f>'LowE-RawK'!N4/'All-LowE'!I$1*6242</f>
        <v>39501.49814809207</v>
      </c>
      <c r="J25">
        <f>AVERAGE(B25:E25)</f>
        <v>34695.63312116814</v>
      </c>
      <c r="K25">
        <f>SQRT(VAR(B25:E25))</f>
        <v>492.92816400487754</v>
      </c>
      <c r="L25">
        <f>AVERAGE(F25:I25)</f>
        <v>39779.1611684642</v>
      </c>
      <c r="M25">
        <f>SQRT(VAR(F25:I25))</f>
        <v>473.7060107546842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7">
      <selection activeCell="F8" sqref="F8"/>
    </sheetView>
  </sheetViews>
  <sheetFormatPr defaultColWidth="9.140625" defaultRowHeight="12.75"/>
  <cols>
    <col min="1" max="1" width="10.140625" style="0" customWidth="1"/>
    <col min="5" max="5" width="18.421875" style="0" customWidth="1"/>
  </cols>
  <sheetData>
    <row r="1" spans="1:16" ht="12.75">
      <c r="A1" t="s">
        <v>0</v>
      </c>
      <c r="B1" t="s">
        <v>19</v>
      </c>
      <c r="C1" s="1" t="s">
        <v>13</v>
      </c>
      <c r="D1" t="s">
        <v>12</v>
      </c>
      <c r="E1" t="s">
        <v>1</v>
      </c>
      <c r="F1" t="s">
        <v>2</v>
      </c>
      <c r="G1" t="s">
        <v>8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9</v>
      </c>
      <c r="N1" t="s">
        <v>10</v>
      </c>
      <c r="O1" t="s">
        <v>11</v>
      </c>
      <c r="P1" t="s">
        <v>40</v>
      </c>
    </row>
    <row r="2" spans="1:15" ht="12.75">
      <c r="A2" t="s">
        <v>31</v>
      </c>
      <c r="B2">
        <v>70000</v>
      </c>
      <c r="C2" s="1">
        <v>36084</v>
      </c>
      <c r="D2" t="s">
        <v>32</v>
      </c>
      <c r="E2" t="s">
        <v>33</v>
      </c>
      <c r="F2">
        <v>0.62</v>
      </c>
      <c r="G2">
        <v>45.3</v>
      </c>
      <c r="H2">
        <v>43.7</v>
      </c>
      <c r="I2">
        <v>46.8</v>
      </c>
      <c r="J2">
        <v>45.3</v>
      </c>
      <c r="K2">
        <v>46.8</v>
      </c>
      <c r="L2">
        <v>42.6</v>
      </c>
      <c r="M2">
        <v>51.3</v>
      </c>
      <c r="N2">
        <v>52.1</v>
      </c>
      <c r="O2">
        <v>5160</v>
      </c>
    </row>
    <row r="3" spans="1:15" ht="12.75">
      <c r="A3" t="s">
        <v>37</v>
      </c>
      <c r="B3">
        <v>70000</v>
      </c>
      <c r="C3" s="1">
        <v>36084</v>
      </c>
      <c r="D3" t="s">
        <v>32</v>
      </c>
      <c r="E3" t="s">
        <v>33</v>
      </c>
      <c r="F3">
        <v>0.75</v>
      </c>
      <c r="G3">
        <v>40.6</v>
      </c>
      <c r="H3">
        <v>39.5</v>
      </c>
      <c r="I3">
        <v>41.9</v>
      </c>
      <c r="J3">
        <v>41</v>
      </c>
      <c r="K3">
        <v>42.1</v>
      </c>
      <c r="L3">
        <v>38.8</v>
      </c>
      <c r="M3">
        <v>47.7</v>
      </c>
      <c r="N3">
        <v>46.8</v>
      </c>
      <c r="O3">
        <v>5026</v>
      </c>
    </row>
    <row r="4" spans="1:15" ht="12.75">
      <c r="A4" t="s">
        <v>39</v>
      </c>
      <c r="B4">
        <v>70000</v>
      </c>
      <c r="C4" s="1">
        <v>36084</v>
      </c>
      <c r="D4" t="s">
        <v>32</v>
      </c>
      <c r="E4" t="s">
        <v>33</v>
      </c>
      <c r="F4">
        <v>0.5</v>
      </c>
      <c r="G4">
        <v>55</v>
      </c>
      <c r="H4">
        <v>53.1</v>
      </c>
      <c r="I4">
        <v>56</v>
      </c>
      <c r="J4">
        <v>54.4</v>
      </c>
      <c r="K4">
        <v>55.7</v>
      </c>
      <c r="L4">
        <v>51.9</v>
      </c>
      <c r="M4">
        <v>62.8</v>
      </c>
      <c r="N4">
        <v>62.4</v>
      </c>
      <c r="O4">
        <v>5085</v>
      </c>
    </row>
    <row r="5" spans="1:16" ht="12.75">
      <c r="A5" t="s">
        <v>42</v>
      </c>
      <c r="B5">
        <v>56000</v>
      </c>
      <c r="C5" s="1">
        <v>36085</v>
      </c>
      <c r="D5" t="s">
        <v>32</v>
      </c>
      <c r="E5" t="s">
        <v>33</v>
      </c>
      <c r="F5">
        <v>0.384</v>
      </c>
      <c r="G5">
        <v>87</v>
      </c>
      <c r="I5">
        <v>87</v>
      </c>
      <c r="K5">
        <v>85</v>
      </c>
      <c r="M5">
        <v>93</v>
      </c>
      <c r="O5">
        <v>3584</v>
      </c>
      <c r="P5">
        <v>7</v>
      </c>
    </row>
    <row r="6" spans="1:16" ht="12.75">
      <c r="A6" t="s">
        <v>43</v>
      </c>
      <c r="B6">
        <v>50000</v>
      </c>
      <c r="C6" s="1">
        <v>36085</v>
      </c>
      <c r="D6" t="s">
        <v>32</v>
      </c>
      <c r="E6" t="s">
        <v>33</v>
      </c>
      <c r="F6">
        <v>0.364</v>
      </c>
      <c r="G6">
        <v>92.4</v>
      </c>
      <c r="I6">
        <v>95</v>
      </c>
      <c r="K6">
        <v>100</v>
      </c>
      <c r="M6">
        <v>106</v>
      </c>
      <c r="O6">
        <v>3720</v>
      </c>
      <c r="P6">
        <v>7.25</v>
      </c>
    </row>
    <row r="7" spans="1:16" ht="12.75">
      <c r="A7" t="s">
        <v>44</v>
      </c>
      <c r="B7">
        <v>50000</v>
      </c>
      <c r="C7" s="1">
        <v>36085</v>
      </c>
      <c r="D7" t="s">
        <v>32</v>
      </c>
      <c r="E7" t="s">
        <v>33</v>
      </c>
      <c r="F7">
        <v>0.34</v>
      </c>
      <c r="G7">
        <v>107</v>
      </c>
      <c r="H7">
        <v>112</v>
      </c>
      <c r="I7">
        <v>115</v>
      </c>
      <c r="J7">
        <v>103</v>
      </c>
      <c r="K7">
        <v>134</v>
      </c>
      <c r="L7">
        <v>102</v>
      </c>
      <c r="M7">
        <v>128</v>
      </c>
      <c r="N7">
        <v>131</v>
      </c>
      <c r="O7">
        <v>3711</v>
      </c>
      <c r="P7">
        <v>7.25</v>
      </c>
    </row>
    <row r="21" ht="12.75">
      <c r="A21" t="s">
        <v>34</v>
      </c>
    </row>
    <row r="22" spans="1:15" ht="12.75">
      <c r="A22" t="s">
        <v>36</v>
      </c>
      <c r="B22">
        <v>40000</v>
      </c>
      <c r="C22" s="1">
        <v>36084</v>
      </c>
      <c r="D22" t="s">
        <v>15</v>
      </c>
      <c r="E22" t="s">
        <v>35</v>
      </c>
      <c r="F22">
        <v>0.62</v>
      </c>
      <c r="G22">
        <v>45.2</v>
      </c>
      <c r="H22">
        <v>42.8</v>
      </c>
      <c r="I22">
        <v>46.8</v>
      </c>
      <c r="J22">
        <v>43.1</v>
      </c>
      <c r="K22">
        <v>45.3</v>
      </c>
      <c r="L22">
        <v>43.5</v>
      </c>
      <c r="M22">
        <v>53</v>
      </c>
      <c r="N22">
        <v>49</v>
      </c>
      <c r="O22">
        <v>5140</v>
      </c>
    </row>
    <row r="23" spans="1:15" ht="12.75">
      <c r="A23" t="s">
        <v>38</v>
      </c>
      <c r="B23">
        <v>40000</v>
      </c>
      <c r="C23" s="1">
        <v>36084</v>
      </c>
      <c r="D23" t="s">
        <v>15</v>
      </c>
      <c r="E23" t="s">
        <v>35</v>
      </c>
      <c r="F23">
        <v>0.75</v>
      </c>
      <c r="G23">
        <v>40.5</v>
      </c>
      <c r="H23">
        <v>41.3</v>
      </c>
      <c r="I23">
        <v>43.4</v>
      </c>
      <c r="J23">
        <v>40.8</v>
      </c>
      <c r="K23">
        <v>42.8</v>
      </c>
      <c r="L23">
        <v>41.5</v>
      </c>
      <c r="M23">
        <v>45.2</v>
      </c>
      <c r="N23">
        <v>46.1</v>
      </c>
      <c r="O23">
        <v>5006</v>
      </c>
    </row>
    <row r="24" spans="1:16" ht="12.75">
      <c r="A24" t="s">
        <v>41</v>
      </c>
      <c r="B24">
        <v>24500</v>
      </c>
      <c r="C24" s="1">
        <v>36084</v>
      </c>
      <c r="D24" t="s">
        <v>32</v>
      </c>
      <c r="E24" t="s">
        <v>35</v>
      </c>
      <c r="F24">
        <v>0.438</v>
      </c>
      <c r="G24">
        <v>68.6</v>
      </c>
      <c r="I24">
        <v>66.7</v>
      </c>
      <c r="K24">
        <v>69</v>
      </c>
      <c r="M24">
        <v>72.6</v>
      </c>
      <c r="O24">
        <v>3501</v>
      </c>
      <c r="P24">
        <v>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9">
      <selection activeCell="A27" sqref="A27"/>
    </sheetView>
  </sheetViews>
  <sheetFormatPr defaultColWidth="9.140625" defaultRowHeight="12.75"/>
  <cols>
    <col min="5" max="5" width="20.28125" style="0" customWidth="1"/>
  </cols>
  <sheetData>
    <row r="1" spans="1:16" ht="12.75">
      <c r="A1" t="s">
        <v>0</v>
      </c>
      <c r="B1" t="s">
        <v>19</v>
      </c>
      <c r="C1" s="1" t="s">
        <v>13</v>
      </c>
      <c r="D1" t="s">
        <v>12</v>
      </c>
      <c r="E1" t="s">
        <v>1</v>
      </c>
      <c r="F1" t="s">
        <v>2</v>
      </c>
      <c r="G1" t="s">
        <v>8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9</v>
      </c>
      <c r="N1" t="s">
        <v>10</v>
      </c>
      <c r="O1" t="s">
        <v>11</v>
      </c>
      <c r="P1" t="s">
        <v>40</v>
      </c>
    </row>
    <row r="2" spans="1:15" ht="12.75">
      <c r="A2" t="s">
        <v>31</v>
      </c>
      <c r="B2">
        <v>70000</v>
      </c>
      <c r="C2" s="1">
        <v>36084</v>
      </c>
      <c r="D2" t="s">
        <v>32</v>
      </c>
      <c r="E2" t="s">
        <v>33</v>
      </c>
      <c r="F2">
        <v>0.62</v>
      </c>
      <c r="G2">
        <v>32.1</v>
      </c>
      <c r="H2">
        <v>31</v>
      </c>
      <c r="I2">
        <v>33.7</v>
      </c>
      <c r="J2">
        <v>32.3</v>
      </c>
      <c r="K2">
        <v>33.2</v>
      </c>
      <c r="L2">
        <v>31.2</v>
      </c>
      <c r="M2">
        <v>37</v>
      </c>
      <c r="N2">
        <v>36.7</v>
      </c>
      <c r="O2">
        <v>4624</v>
      </c>
    </row>
    <row r="3" spans="1:15" ht="12.75">
      <c r="A3" t="s">
        <v>37</v>
      </c>
      <c r="B3">
        <v>70000</v>
      </c>
      <c r="C3" s="1">
        <v>36084</v>
      </c>
      <c r="D3" t="s">
        <v>32</v>
      </c>
      <c r="E3" t="s">
        <v>33</v>
      </c>
      <c r="F3">
        <v>0.75</v>
      </c>
      <c r="G3">
        <v>32.1</v>
      </c>
      <c r="H3">
        <v>31</v>
      </c>
      <c r="I3">
        <v>33.4</v>
      </c>
      <c r="J3">
        <v>32.3</v>
      </c>
      <c r="K3">
        <v>32.5</v>
      </c>
      <c r="L3">
        <v>31</v>
      </c>
      <c r="M3">
        <v>36.6</v>
      </c>
      <c r="N3">
        <v>36.6</v>
      </c>
      <c r="O3">
        <v>4578</v>
      </c>
    </row>
    <row r="4" spans="1:15" ht="12.75">
      <c r="A4" t="s">
        <v>39</v>
      </c>
      <c r="B4">
        <v>70000</v>
      </c>
      <c r="C4" s="1">
        <v>36084</v>
      </c>
      <c r="D4" t="s">
        <v>32</v>
      </c>
      <c r="E4" t="s">
        <v>33</v>
      </c>
      <c r="F4">
        <v>0.5</v>
      </c>
      <c r="G4">
        <v>32.3</v>
      </c>
      <c r="H4">
        <v>31.4</v>
      </c>
      <c r="I4">
        <v>33.7</v>
      </c>
      <c r="J4">
        <v>32.6</v>
      </c>
      <c r="K4">
        <v>33.4</v>
      </c>
      <c r="L4">
        <v>30.5</v>
      </c>
      <c r="M4">
        <v>37.2</v>
      </c>
      <c r="N4">
        <v>36.8</v>
      </c>
      <c r="O4">
        <v>4487</v>
      </c>
    </row>
    <row r="5" spans="1:16" ht="12.75">
      <c r="A5" t="s">
        <v>42</v>
      </c>
      <c r="B5">
        <v>56000</v>
      </c>
      <c r="C5" s="1">
        <v>36085</v>
      </c>
      <c r="D5" t="s">
        <v>32</v>
      </c>
      <c r="E5" t="s">
        <v>33</v>
      </c>
      <c r="F5">
        <v>0.53</v>
      </c>
      <c r="G5">
        <v>32.4</v>
      </c>
      <c r="H5">
        <v>31.1</v>
      </c>
      <c r="I5">
        <v>33.9</v>
      </c>
      <c r="J5">
        <v>32.7</v>
      </c>
      <c r="K5">
        <v>33.3</v>
      </c>
      <c r="L5">
        <v>30.5</v>
      </c>
      <c r="M5">
        <v>36.9</v>
      </c>
      <c r="N5">
        <v>36.9</v>
      </c>
      <c r="O5">
        <v>3273</v>
      </c>
      <c r="P5">
        <v>7</v>
      </c>
    </row>
    <row r="6" spans="1:16" ht="12.75">
      <c r="A6" t="s">
        <v>43</v>
      </c>
      <c r="B6">
        <v>50000</v>
      </c>
      <c r="C6" s="1">
        <v>36085</v>
      </c>
      <c r="D6" t="s">
        <v>32</v>
      </c>
      <c r="E6" t="s">
        <v>33</v>
      </c>
      <c r="F6">
        <v>0.522</v>
      </c>
      <c r="G6">
        <v>32.7</v>
      </c>
      <c r="H6">
        <v>31.4</v>
      </c>
      <c r="I6">
        <v>33.6</v>
      </c>
      <c r="J6">
        <v>33.6</v>
      </c>
      <c r="K6">
        <v>32.7</v>
      </c>
      <c r="L6">
        <v>30.8</v>
      </c>
      <c r="M6">
        <v>36.6</v>
      </c>
      <c r="N6">
        <v>36.6</v>
      </c>
      <c r="O6">
        <v>3295</v>
      </c>
      <c r="P6">
        <v>7.25</v>
      </c>
    </row>
    <row r="7" spans="1:16" ht="12.75">
      <c r="A7" t="s">
        <v>44</v>
      </c>
      <c r="B7">
        <v>50000</v>
      </c>
      <c r="C7" s="1">
        <v>36085</v>
      </c>
      <c r="D7" t="s">
        <v>32</v>
      </c>
      <c r="E7" t="s">
        <v>33</v>
      </c>
      <c r="F7">
        <v>0.514</v>
      </c>
      <c r="G7">
        <v>33</v>
      </c>
      <c r="H7">
        <v>31.7</v>
      </c>
      <c r="I7">
        <v>33.9</v>
      </c>
      <c r="J7">
        <v>33</v>
      </c>
      <c r="K7">
        <v>33.6</v>
      </c>
      <c r="L7">
        <v>30.8</v>
      </c>
      <c r="M7">
        <v>36.6</v>
      </c>
      <c r="N7">
        <v>36.9</v>
      </c>
      <c r="O7">
        <v>3244</v>
      </c>
      <c r="P7">
        <v>7.25</v>
      </c>
    </row>
    <row r="8" ht="12.75">
      <c r="C8" s="1"/>
    </row>
    <row r="9" ht="12.75">
      <c r="C9" s="1"/>
    </row>
    <row r="10" ht="12.75">
      <c r="C10" s="1"/>
    </row>
    <row r="11" ht="12.75">
      <c r="C11" s="1"/>
    </row>
    <row r="21" ht="12.75">
      <c r="A21" t="s">
        <v>34</v>
      </c>
    </row>
    <row r="22" spans="1:15" ht="12.75">
      <c r="A22" t="s">
        <v>36</v>
      </c>
      <c r="B22">
        <v>40000</v>
      </c>
      <c r="C22" s="1">
        <v>36084</v>
      </c>
      <c r="D22" t="s">
        <v>15</v>
      </c>
      <c r="E22" t="s">
        <v>35</v>
      </c>
      <c r="F22">
        <v>0.62</v>
      </c>
      <c r="G22">
        <v>31.7</v>
      </c>
      <c r="H22">
        <v>30.1</v>
      </c>
      <c r="I22">
        <v>33.2</v>
      </c>
      <c r="J22">
        <v>32.1</v>
      </c>
      <c r="K22">
        <v>33</v>
      </c>
      <c r="L22">
        <v>30.8</v>
      </c>
      <c r="M22">
        <v>36.6</v>
      </c>
      <c r="N22">
        <v>37</v>
      </c>
      <c r="O22">
        <v>4648</v>
      </c>
    </row>
    <row r="23" spans="1:15" ht="12.75">
      <c r="A23" t="s">
        <v>38</v>
      </c>
      <c r="B23">
        <v>40000</v>
      </c>
      <c r="C23" s="1">
        <v>36084</v>
      </c>
      <c r="D23" t="s">
        <v>15</v>
      </c>
      <c r="E23" t="s">
        <v>35</v>
      </c>
      <c r="F23">
        <v>0.75</v>
      </c>
      <c r="G23">
        <v>32.5</v>
      </c>
      <c r="H23">
        <v>31.2</v>
      </c>
      <c r="I23">
        <v>33.9</v>
      </c>
      <c r="J23">
        <v>32.1</v>
      </c>
      <c r="K23">
        <v>33</v>
      </c>
      <c r="L23">
        <v>30.7</v>
      </c>
      <c r="M23">
        <v>36.8</v>
      </c>
      <c r="N23">
        <v>36.8</v>
      </c>
      <c r="O23">
        <v>4578</v>
      </c>
    </row>
    <row r="24" spans="1:16" ht="12.75">
      <c r="A24" t="s">
        <v>41</v>
      </c>
      <c r="B24">
        <v>24500</v>
      </c>
      <c r="C24" s="1">
        <v>36084</v>
      </c>
      <c r="D24" t="s">
        <v>15</v>
      </c>
      <c r="E24" t="s">
        <v>35</v>
      </c>
      <c r="F24">
        <v>0.561</v>
      </c>
      <c r="G24">
        <v>32.3</v>
      </c>
      <c r="H24">
        <v>30.8</v>
      </c>
      <c r="I24">
        <v>32.6</v>
      </c>
      <c r="J24">
        <v>31.9</v>
      </c>
      <c r="K24">
        <v>33.4</v>
      </c>
      <c r="L24">
        <v>30.8</v>
      </c>
      <c r="M24">
        <v>35.7</v>
      </c>
      <c r="N24">
        <v>36.8</v>
      </c>
      <c r="O24">
        <v>3243</v>
      </c>
      <c r="P24">
        <v>6</v>
      </c>
    </row>
    <row r="25" spans="1:16" ht="12.75">
      <c r="A25" t="s">
        <v>45</v>
      </c>
      <c r="C25" s="1">
        <v>36085</v>
      </c>
      <c r="D25" t="s">
        <v>15</v>
      </c>
      <c r="E25" t="s">
        <v>35</v>
      </c>
      <c r="F25">
        <v>0.4</v>
      </c>
      <c r="G25">
        <v>33.6</v>
      </c>
      <c r="H25">
        <v>32.3</v>
      </c>
      <c r="I25">
        <v>35.2</v>
      </c>
      <c r="J25">
        <v>34.1</v>
      </c>
      <c r="K25">
        <v>34.5</v>
      </c>
      <c r="L25">
        <v>31.4</v>
      </c>
      <c r="M25">
        <v>37.9</v>
      </c>
      <c r="N25">
        <v>37.9</v>
      </c>
      <c r="P25">
        <v>0</v>
      </c>
    </row>
    <row r="26" spans="1:16" ht="12.75">
      <c r="A26" t="s">
        <v>46</v>
      </c>
      <c r="B26">
        <v>25000</v>
      </c>
      <c r="C26" s="1">
        <v>36085</v>
      </c>
      <c r="D26" t="s">
        <v>15</v>
      </c>
      <c r="E26" t="s">
        <v>35</v>
      </c>
      <c r="F26">
        <v>0.285</v>
      </c>
      <c r="G26">
        <v>35.4</v>
      </c>
      <c r="H26">
        <v>34.1</v>
      </c>
      <c r="I26">
        <v>37.2</v>
      </c>
      <c r="J26">
        <v>36.6</v>
      </c>
      <c r="K26">
        <v>36.9</v>
      </c>
      <c r="L26">
        <v>34.2</v>
      </c>
      <c r="M26">
        <v>40.5</v>
      </c>
      <c r="N26">
        <v>40.2</v>
      </c>
      <c r="O26">
        <v>2919</v>
      </c>
      <c r="P2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Pernegger</dc:creator>
  <cp:keywords/>
  <dc:description/>
  <cp:lastModifiedBy>Heinz Pernegger</cp:lastModifiedBy>
  <dcterms:created xsi:type="dcterms:W3CDTF">1998-10-12T02:24:11Z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