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<sst xmlns="http://schemas.openxmlformats.org/spreadsheetml/2006/main" count="16" uniqueCount="16">
  <si>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L1A=</t>
  </si>
  <si>
    <t>L1B=</t>
  </si>
  <si>
    <t>dT1B=</t>
  </si>
  <si>
    <t>dT1A=</t>
  </si>
  <si>
    <t>Freq_1A=</t>
  </si>
  <si>
    <t>Freq_1B=</t>
  </si>
  <si>
    <t>tau_1A=</t>
  </si>
  <si>
    <t>tau_1B=</t>
  </si>
  <si>
    <t>N=</t>
  </si>
  <si>
    <t>M near</t>
  </si>
  <si>
    <t>Value</t>
  </si>
  <si>
    <t>N overlap=</t>
  </si>
  <si>
    <t>E</t>
  </si>
  <si>
    <t>T1A</t>
  </si>
  <si>
    <t>EN</t>
  </si>
  <si>
    <t>TN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</si>
</sst>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7"/>
  <sheetViews>
    <sheetView tabSelected="1" workbookViewId="0" topLeftCell="A1">
      <selection activeCell="J21" sqref="J21"/>
    </sheetView>
  </sheetViews>
  <sheetFormatPr defaultColWidth="9.140625" defaultRowHeight="12.75"/>
  <sheetData>
    <row r="3" spans="2:12" ht="12.75">
      <c r="B3" s="1" t="s">
        <v>0</v>
      </c>
      <c r="C3">
        <v>9.33</v>
      </c>
      <c r="E3" s="1" t="s">
        <v>3</v>
      </c>
      <c r="F3">
        <v>803.7</v>
      </c>
      <c r="H3" t="s">
        <v>4</v>
      </c>
      <c r="I3">
        <v>60</v>
      </c>
      <c r="K3" t="s">
        <v>6</v>
      </c>
      <c r="L3">
        <f>1000000/$I$3</f>
        <v>16666.666666666668</v>
      </c>
    </row>
    <row r="5" spans="2:12" ht="12.75">
      <c r="B5" s="1" t="s">
        <v>1</v>
      </c>
      <c r="C5">
        <v>34.65</v>
      </c>
      <c r="E5" s="1" t="s">
        <v>2</v>
      </c>
      <c r="F5">
        <v>803.7</v>
      </c>
      <c r="H5" t="s">
        <v>5</v>
      </c>
      <c r="I5">
        <v>60</v>
      </c>
      <c r="K5" t="s">
        <v>7</v>
      </c>
      <c r="L5">
        <f>1000000/$I$5</f>
        <v>16666.666666666668</v>
      </c>
    </row>
    <row r="9" spans="2:12" ht="12.75">
      <c r="B9" t="s">
        <v>8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</row>
    <row r="10" spans="2:12" ht="12.75">
      <c r="B10" t="s">
        <v>9</v>
      </c>
      <c r="C10">
        <f>INT(($C$5/$C$3)*($L$3/$L$5)*C$9+0.5)</f>
        <v>4</v>
      </c>
      <c r="D10">
        <f aca="true" t="shared" si="0" ref="D10:L10">INT(($C$5/$C$3)*($L$3/$L$5)*D$9+0.5)</f>
        <v>7</v>
      </c>
      <c r="E10">
        <f t="shared" si="0"/>
        <v>11</v>
      </c>
      <c r="F10">
        <f t="shared" si="0"/>
        <v>15</v>
      </c>
      <c r="G10">
        <f t="shared" si="0"/>
        <v>19</v>
      </c>
      <c r="H10">
        <f t="shared" si="0"/>
        <v>22</v>
      </c>
      <c r="I10">
        <f t="shared" si="0"/>
        <v>26</v>
      </c>
      <c r="J10">
        <f t="shared" si="0"/>
        <v>30</v>
      </c>
      <c r="K10">
        <f t="shared" si="0"/>
        <v>33</v>
      </c>
      <c r="L10">
        <f t="shared" si="0"/>
        <v>37</v>
      </c>
    </row>
    <row r="11" spans="2:12" ht="12.75">
      <c r="B11" t="s">
        <v>10</v>
      </c>
      <c r="C11" s="2">
        <f>$L$5*ABS(C10-($C$5/$C$3)*($L$3/$L$5)*C$9)/($F$3+$F$5)</f>
        <v>2.9672518087233475</v>
      </c>
      <c r="D11" s="2">
        <f aca="true" t="shared" si="1" ref="D11:L11">$L$5*ABS(D10-($C$5/$C$3)*($L$3/$L$5)*D$9)/($F$3+$F$5)</f>
        <v>4.434207759103428</v>
      </c>
      <c r="E11" s="2">
        <f t="shared" si="1"/>
        <v>1.4669559503800762</v>
      </c>
      <c r="F11" s="2">
        <f t="shared" si="1"/>
        <v>1.5002958583432664</v>
      </c>
      <c r="G11" s="2">
        <f t="shared" si="1"/>
        <v>4.46754766706661</v>
      </c>
      <c r="H11" s="2">
        <f t="shared" si="1"/>
        <v>2.9339119007601524</v>
      </c>
      <c r="I11" s="2">
        <f t="shared" si="1"/>
        <v>0.03333990796317183</v>
      </c>
      <c r="J11" s="2">
        <f t="shared" si="1"/>
        <v>3.000591716686533</v>
      </c>
      <c r="K11" s="2">
        <f t="shared" si="1"/>
        <v>4.400867851140228</v>
      </c>
      <c r="L11" s="2">
        <f t="shared" si="1"/>
        <v>1.4336160424169044</v>
      </c>
    </row>
    <row r="13" spans="2:3" ht="12.75">
      <c r="B13" t="s">
        <v>11</v>
      </c>
      <c r="C13">
        <v>7</v>
      </c>
    </row>
    <row r="15" spans="2:5" ht="12.75">
      <c r="B15" s="3" t="s">
        <v>12</v>
      </c>
      <c r="C15" s="3" t="s">
        <v>13</v>
      </c>
      <c r="D15" s="3" t="s">
        <v>14</v>
      </c>
      <c r="E15" s="3" t="s">
        <v>15</v>
      </c>
    </row>
    <row r="16" spans="2:5" ht="12.75">
      <c r="B16">
        <v>3.6</v>
      </c>
      <c r="C16">
        <f>2284*$C$3/SQRT(B16)</f>
        <v>11231.20858340722</v>
      </c>
      <c r="D16" s="4">
        <f>(2284*$C$3/(C16+$C$13*$L$3))*(2284*$C$3/(C16+$C$13*$L$3))</f>
        <v>0.02776059864893157</v>
      </c>
      <c r="E16">
        <f>2284*$C$3/SQRT(D16)</f>
        <v>127897.87525007389</v>
      </c>
    </row>
    <row r="17" spans="2:5" ht="12.75">
      <c r="B17">
        <v>90</v>
      </c>
      <c r="C17">
        <f>2284*$C$3/SQRT(B17)</f>
        <v>2246.241716681444</v>
      </c>
      <c r="D17" s="4">
        <f>(2284*$C$3/(C17+$C$13*$L$3))*(2284*$C$3/(C17+$C$13*$L$3))</f>
        <v>0.032114227832655336</v>
      </c>
      <c r="E17">
        <f>2284*$C$3/SQRT(D17)</f>
        <v>118912.90838334811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Hagen</dc:creator>
  <cp:keywords/>
  <dc:description/>
  <cp:lastModifiedBy>Mark Hagen</cp:lastModifiedBy>
  <dcterms:created xsi:type="dcterms:W3CDTF">2005-05-14T17:28:22Z</dcterms:created>
  <dcterms:modified xsi:type="dcterms:W3CDTF">2006-01-11T22:47:06Z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