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060" windowHeight="8250" activeTab="1"/>
  </bookViews>
  <sheets>
    <sheet name="Modules" sheetId="1" r:id="rId1"/>
    <sheet name="Chips" sheetId="2" r:id="rId2"/>
  </sheets>
  <definedNames/>
  <calcPr fullCalcOnLoad="1"/>
</workbook>
</file>

<file path=xl/sharedStrings.xml><?xml version="1.0" encoding="utf-8"?>
<sst xmlns="http://schemas.openxmlformats.org/spreadsheetml/2006/main" count="572" uniqueCount="93">
  <si>
    <t>Module 1</t>
  </si>
  <si>
    <t>Total Number of Module:</t>
  </si>
  <si>
    <t>Flex Cable</t>
  </si>
  <si>
    <t>Glass</t>
  </si>
  <si>
    <t>GPDL</t>
  </si>
  <si>
    <t>GPDH</t>
  </si>
  <si>
    <t>FLEX</t>
  </si>
  <si>
    <t>GPH</t>
  </si>
  <si>
    <t>GPL</t>
  </si>
  <si>
    <t>RO chip</t>
  </si>
  <si>
    <t>HDR1</t>
  </si>
  <si>
    <t>HDR4</t>
  </si>
  <si>
    <t>Hybrid</t>
  </si>
  <si>
    <t>MSDL</t>
  </si>
  <si>
    <t>MSDR</t>
  </si>
  <si>
    <t>MS3L</t>
  </si>
  <si>
    <t>MS3R</t>
  </si>
  <si>
    <t>MS4L</t>
  </si>
  <si>
    <t>MS4R</t>
  </si>
  <si>
    <t>Sensor</t>
  </si>
  <si>
    <t>T1</t>
  </si>
  <si>
    <t>T2</t>
  </si>
  <si>
    <t>T3</t>
  </si>
  <si>
    <t>T4</t>
  </si>
  <si>
    <t>T5</t>
  </si>
  <si>
    <t>Cover</t>
  </si>
  <si>
    <t>CD</t>
  </si>
  <si>
    <t>C3</t>
  </si>
  <si>
    <t>C4</t>
  </si>
  <si>
    <t>Number of Analog Lines</t>
  </si>
  <si>
    <t>chip/analog line</t>
  </si>
  <si>
    <t>Channel/chip</t>
  </si>
  <si>
    <t>TDR channels</t>
  </si>
  <si>
    <t>total ch / analog line</t>
  </si>
  <si>
    <r>
      <t>readout time/ch [</t>
    </r>
    <r>
      <rPr>
        <sz val="10"/>
        <rFont val="Symbol"/>
        <family val="1"/>
      </rPr>
      <t>m</t>
    </r>
    <r>
      <rPr>
        <sz val="10"/>
        <rFont val="Arial"/>
        <family val="0"/>
      </rPr>
      <t>s]</t>
    </r>
  </si>
  <si>
    <t>Module 2</t>
  </si>
  <si>
    <t>per mod</t>
  </si>
  <si>
    <t>total</t>
  </si>
  <si>
    <t>readout time</t>
  </si>
  <si>
    <t>Module 7-T2</t>
  </si>
  <si>
    <t>Module 4-T4</t>
  </si>
  <si>
    <t>Module 4-T5</t>
  </si>
  <si>
    <t>Module 5-T4</t>
  </si>
  <si>
    <t>Module 5-T5</t>
  </si>
  <si>
    <t>Module 6</t>
  </si>
  <si>
    <t>Module 7-T3</t>
  </si>
  <si>
    <t>Summary for two arms</t>
  </si>
  <si>
    <t>TDRch</t>
  </si>
  <si>
    <t>Mod1</t>
  </si>
  <si>
    <t>Mod2</t>
  </si>
  <si>
    <t>Mod4-T4</t>
  </si>
  <si>
    <t>Mod4-T5</t>
  </si>
  <si>
    <t>Mod7-T2</t>
  </si>
  <si>
    <t>Mod5-T4</t>
  </si>
  <si>
    <t>Mod5-T5</t>
  </si>
  <si>
    <t>Mod6</t>
  </si>
  <si>
    <t>Mod7-T3</t>
  </si>
  <si>
    <t>Total</t>
  </si>
  <si>
    <t>total channels</t>
  </si>
  <si>
    <t>Octagon</t>
  </si>
  <si>
    <t>IV</t>
  </si>
  <si>
    <t>OV</t>
  </si>
  <si>
    <t>Rings</t>
  </si>
  <si>
    <t>other Mod</t>
  </si>
  <si>
    <t>installed</t>
  </si>
  <si>
    <t>spare hybrid</t>
  </si>
  <si>
    <t>assembly loss</t>
  </si>
  <si>
    <t>loss =</t>
  </si>
  <si>
    <t>loss/reject</t>
  </si>
  <si>
    <t>Component List for the Phobos Spectrometer (1 arm)</t>
  </si>
  <si>
    <t>Spectrom</t>
  </si>
  <si>
    <t>subplate</t>
  </si>
  <si>
    <t>SPD</t>
  </si>
  <si>
    <t>SP3</t>
  </si>
  <si>
    <t>SP4</t>
  </si>
  <si>
    <t>insert</t>
  </si>
  <si>
    <t>cover pillar</t>
  </si>
  <si>
    <t>PILTHR</t>
  </si>
  <si>
    <t>PILNTH</t>
  </si>
  <si>
    <t>Subplate</t>
  </si>
  <si>
    <t>Insert</t>
  </si>
  <si>
    <t>Pillar</t>
  </si>
  <si>
    <t>TPBD</t>
  </si>
  <si>
    <t>TPB3</t>
  </si>
  <si>
    <t>TPB4</t>
  </si>
  <si>
    <t>Transp.Box</t>
  </si>
  <si>
    <t>Transp. Box</t>
  </si>
  <si>
    <t>spare</t>
  </si>
  <si>
    <t>INSRND</t>
  </si>
  <si>
    <t>INSREC</t>
  </si>
  <si>
    <t>TPB</t>
  </si>
  <si>
    <t>VA64-HDR1</t>
  </si>
  <si>
    <t>VA128-HDR1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</si>
</sst>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/dd/yy"/>
    <numFmt numFmtId="166" formatCode="dd\-mmm\-yy"/>
  </numFmts>
  <fonts count="7">
    <font>
      <sz val="10"/>
      <name val="Arial"/>
      <family val="0"/>
    </font>
    <font>
      <b/>
      <sz val="10"/>
      <name val="Arial"/>
      <family val="0"/>
    </font>
    <font>
      <b/>
      <sz val="18"/>
      <name val="Arial"/>
      <family val="0"/>
    </font>
    <font>
      <b/>
      <sz val="14"/>
      <name val="Arial"/>
      <family val="0"/>
    </font>
    <font>
      <sz val="10"/>
      <name val="Symbol"/>
      <family val="1"/>
    </font>
    <font>
      <sz val="8"/>
      <name val="Arial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90"/>
  <sheetViews>
    <sheetView workbookViewId="0" topLeftCell="M42">
      <selection activeCell="P55" sqref="P55"/>
    </sheetView>
  </sheetViews>
  <sheetFormatPr defaultColWidth="9.140625" defaultRowHeight="12.75"/>
  <cols>
    <col min="1" max="1" width="11.7109375" style="0" customWidth="1"/>
    <col min="5" max="5" width="11.8515625" style="0" customWidth="1"/>
    <col min="12" max="12" width="15.57421875" style="0" customWidth="1"/>
    <col min="13" max="13" width="12.421875" style="0" customWidth="1"/>
    <col min="15" max="15" width="14.00390625" style="0" customWidth="1"/>
    <col min="16" max="16" width="12.7109375" style="0" customWidth="1"/>
    <col min="17" max="17" width="13.421875" style="0" customWidth="1"/>
    <col min="18" max="18" width="12.00390625" style="0" customWidth="1"/>
    <col min="20" max="20" width="11.00390625" style="0" customWidth="1"/>
    <col min="21" max="21" width="11.57421875" style="0" customWidth="1"/>
  </cols>
  <sheetData>
    <row r="1" ht="23.25">
      <c r="A1" s="1" t="s">
        <v>69</v>
      </c>
    </row>
    <row r="3" spans="1:3" ht="12.75">
      <c r="A3" t="s">
        <v>34</v>
      </c>
      <c r="C3">
        <v>0.2</v>
      </c>
    </row>
    <row r="5" spans="1:44" ht="18">
      <c r="A5" s="2" t="s">
        <v>0</v>
      </c>
      <c r="C5" t="s">
        <v>36</v>
      </c>
      <c r="D5" s="3" t="s">
        <v>37</v>
      </c>
      <c r="E5" s="2"/>
      <c r="F5" s="2" t="s">
        <v>35</v>
      </c>
      <c r="H5" t="s">
        <v>36</v>
      </c>
      <c r="I5" s="3" t="s">
        <v>37</v>
      </c>
      <c r="K5" s="2" t="s">
        <v>39</v>
      </c>
      <c r="M5" t="s">
        <v>36</v>
      </c>
      <c r="N5" s="3" t="s">
        <v>37</v>
      </c>
      <c r="P5" s="2" t="s">
        <v>40</v>
      </c>
      <c r="R5" t="s">
        <v>36</v>
      </c>
      <c r="S5" s="3" t="s">
        <v>37</v>
      </c>
      <c r="U5" s="2" t="s">
        <v>41</v>
      </c>
      <c r="W5" t="s">
        <v>36</v>
      </c>
      <c r="X5" s="3" t="s">
        <v>37</v>
      </c>
      <c r="Z5" s="2" t="s">
        <v>42</v>
      </c>
      <c r="AB5" t="s">
        <v>36</v>
      </c>
      <c r="AC5" s="3" t="s">
        <v>37</v>
      </c>
      <c r="AE5" s="2" t="s">
        <v>43</v>
      </c>
      <c r="AG5" t="s">
        <v>36</v>
      </c>
      <c r="AH5" s="3" t="s">
        <v>37</v>
      </c>
      <c r="AJ5" s="2" t="s">
        <v>44</v>
      </c>
      <c r="AL5" t="s">
        <v>36</v>
      </c>
      <c r="AM5" s="3" t="s">
        <v>37</v>
      </c>
      <c r="AO5" s="2" t="s">
        <v>45</v>
      </c>
      <c r="AQ5" t="s">
        <v>36</v>
      </c>
      <c r="AR5" s="3" t="s">
        <v>37</v>
      </c>
    </row>
    <row r="6" spans="1:44" ht="18">
      <c r="A6" s="2"/>
      <c r="D6" s="3"/>
      <c r="F6" s="2"/>
      <c r="I6" s="3"/>
      <c r="K6" s="2"/>
      <c r="N6" s="3"/>
      <c r="P6" s="2"/>
      <c r="S6" s="3"/>
      <c r="U6" s="2"/>
      <c r="X6" s="3"/>
      <c r="Z6" s="2"/>
      <c r="AC6" s="3"/>
      <c r="AE6" s="2"/>
      <c r="AH6" s="3"/>
      <c r="AJ6" s="2"/>
      <c r="AM6" s="3"/>
      <c r="AO6" s="2"/>
      <c r="AR6" s="3"/>
    </row>
    <row r="7" spans="1:44" ht="12.75">
      <c r="A7" t="s">
        <v>1</v>
      </c>
      <c r="C7">
        <f>SUM(C8:C9)</f>
        <v>6</v>
      </c>
      <c r="D7" s="3"/>
      <c r="F7" t="s">
        <v>1</v>
      </c>
      <c r="H7">
        <f>SUM(H8:H9)</f>
        <v>3</v>
      </c>
      <c r="I7" s="3"/>
      <c r="K7" t="s">
        <v>1</v>
      </c>
      <c r="M7">
        <f>SUM(M8:M9)</f>
        <v>3</v>
      </c>
      <c r="N7" s="3"/>
      <c r="P7" t="s">
        <v>1</v>
      </c>
      <c r="R7">
        <f>SUM(R8:R9)</f>
        <v>4</v>
      </c>
      <c r="S7" s="3"/>
      <c r="U7" t="s">
        <v>1</v>
      </c>
      <c r="W7">
        <f>SUM(W8:W9)</f>
        <v>7</v>
      </c>
      <c r="X7" s="3"/>
      <c r="Z7" t="s">
        <v>1</v>
      </c>
      <c r="AB7">
        <f>SUM(AB8:AB9)</f>
        <v>4</v>
      </c>
      <c r="AC7" s="3"/>
      <c r="AE7" t="s">
        <v>1</v>
      </c>
      <c r="AG7">
        <f>SUM(AG8:AG9)</f>
        <v>16</v>
      </c>
      <c r="AH7" s="3"/>
      <c r="AJ7" t="s">
        <v>1</v>
      </c>
      <c r="AL7">
        <f>SUM(AL8:AL9)</f>
        <v>5</v>
      </c>
      <c r="AM7" s="3"/>
      <c r="AO7" t="s">
        <v>1</v>
      </c>
      <c r="AQ7">
        <f>SUM(AQ8:AQ9)</f>
        <v>5</v>
      </c>
      <c r="AR7" s="3"/>
    </row>
    <row r="8" spans="1:44" ht="12.75">
      <c r="A8" t="s">
        <v>64</v>
      </c>
      <c r="C8">
        <v>4</v>
      </c>
      <c r="D8" s="3"/>
      <c r="H8">
        <v>2</v>
      </c>
      <c r="I8" s="3"/>
      <c r="M8">
        <v>2</v>
      </c>
      <c r="N8" s="3"/>
      <c r="R8">
        <v>3</v>
      </c>
      <c r="S8" s="3"/>
      <c r="W8">
        <v>6</v>
      </c>
      <c r="X8" s="3"/>
      <c r="AB8">
        <v>3</v>
      </c>
      <c r="AC8" s="3"/>
      <c r="AG8">
        <v>14</v>
      </c>
      <c r="AH8" s="3"/>
      <c r="AL8">
        <v>4</v>
      </c>
      <c r="AM8" s="3"/>
      <c r="AQ8">
        <v>4</v>
      </c>
      <c r="AR8" s="3"/>
    </row>
    <row r="9" spans="1:44" ht="12.75">
      <c r="A9" t="s">
        <v>87</v>
      </c>
      <c r="C9">
        <v>2</v>
      </c>
      <c r="D9" s="3"/>
      <c r="H9">
        <v>1</v>
      </c>
      <c r="I9" s="3"/>
      <c r="M9">
        <v>1</v>
      </c>
      <c r="N9" s="3"/>
      <c r="R9">
        <v>1</v>
      </c>
      <c r="S9" s="3"/>
      <c r="W9">
        <v>1</v>
      </c>
      <c r="X9" s="3"/>
      <c r="AB9">
        <v>1</v>
      </c>
      <c r="AC9" s="3"/>
      <c r="AG9">
        <v>2</v>
      </c>
      <c r="AH9" s="3"/>
      <c r="AL9">
        <v>1</v>
      </c>
      <c r="AM9" s="3"/>
      <c r="AQ9">
        <v>1</v>
      </c>
      <c r="AR9" s="3"/>
    </row>
    <row r="10" spans="4:44" ht="12.75">
      <c r="D10" s="3"/>
      <c r="I10" s="3"/>
      <c r="N10" s="3"/>
      <c r="S10" s="3"/>
      <c r="X10" s="3"/>
      <c r="AC10" s="3"/>
      <c r="AH10" s="3"/>
      <c r="AM10" s="3"/>
      <c r="AR10" s="3"/>
    </row>
    <row r="11" spans="1:44" ht="12.75">
      <c r="A11" t="s">
        <v>2</v>
      </c>
      <c r="B11" t="s">
        <v>6</v>
      </c>
      <c r="C11">
        <v>2</v>
      </c>
      <c r="D11" s="3">
        <f>C$7*C11</f>
        <v>12</v>
      </c>
      <c r="F11" t="s">
        <v>2</v>
      </c>
      <c r="G11" t="s">
        <v>6</v>
      </c>
      <c r="H11">
        <v>2</v>
      </c>
      <c r="I11" s="3">
        <f>H$7*H11</f>
        <v>6</v>
      </c>
      <c r="K11" t="s">
        <v>2</v>
      </c>
      <c r="L11" t="s">
        <v>6</v>
      </c>
      <c r="M11">
        <v>2</v>
      </c>
      <c r="N11" s="3">
        <f>M$7*M11</f>
        <v>6</v>
      </c>
      <c r="P11" t="s">
        <v>2</v>
      </c>
      <c r="Q11" t="s">
        <v>6</v>
      </c>
      <c r="R11">
        <v>1</v>
      </c>
      <c r="S11" s="3">
        <f>R$7*R11</f>
        <v>4</v>
      </c>
      <c r="U11" t="s">
        <v>2</v>
      </c>
      <c r="V11" t="s">
        <v>6</v>
      </c>
      <c r="W11">
        <v>1</v>
      </c>
      <c r="X11" s="3">
        <f>W$7*W11</f>
        <v>7</v>
      </c>
      <c r="Z11" t="s">
        <v>2</v>
      </c>
      <c r="AA11" t="s">
        <v>6</v>
      </c>
      <c r="AB11">
        <v>1</v>
      </c>
      <c r="AC11" s="3">
        <f>AB$7*AB11</f>
        <v>4</v>
      </c>
      <c r="AE11" t="s">
        <v>2</v>
      </c>
      <c r="AF11" t="s">
        <v>6</v>
      </c>
      <c r="AG11">
        <v>1</v>
      </c>
      <c r="AH11" s="3">
        <f>AG$7*AG11</f>
        <v>16</v>
      </c>
      <c r="AJ11" t="s">
        <v>2</v>
      </c>
      <c r="AK11" t="s">
        <v>6</v>
      </c>
      <c r="AL11">
        <v>2</v>
      </c>
      <c r="AM11" s="3">
        <f>AL$7*AL11</f>
        <v>10</v>
      </c>
      <c r="AO11" t="s">
        <v>2</v>
      </c>
      <c r="AP11" t="s">
        <v>6</v>
      </c>
      <c r="AQ11">
        <v>2</v>
      </c>
      <c r="AR11" s="3">
        <f>AQ$7*AQ11</f>
        <v>10</v>
      </c>
    </row>
    <row r="12" spans="1:44" ht="12.75">
      <c r="A12" t="s">
        <v>3</v>
      </c>
      <c r="B12" t="s">
        <v>5</v>
      </c>
      <c r="C12">
        <v>2</v>
      </c>
      <c r="D12" s="3">
        <f aca="true" t="shared" si="0" ref="D12:D42">C$7*C12</f>
        <v>12</v>
      </c>
      <c r="F12" t="s">
        <v>3</v>
      </c>
      <c r="G12" t="s">
        <v>5</v>
      </c>
      <c r="I12" s="3">
        <f aca="true" t="shared" si="1" ref="I12:I42">H$7*H12</f>
        <v>0</v>
      </c>
      <c r="K12" t="s">
        <v>3</v>
      </c>
      <c r="L12" t="s">
        <v>5</v>
      </c>
      <c r="N12" s="3">
        <f aca="true" t="shared" si="2" ref="N12:N42">M$7*M12</f>
        <v>0</v>
      </c>
      <c r="P12" t="s">
        <v>3</v>
      </c>
      <c r="Q12" t="s">
        <v>5</v>
      </c>
      <c r="S12" s="3">
        <f aca="true" t="shared" si="3" ref="S12:S42">R$7*R12</f>
        <v>0</v>
      </c>
      <c r="U12" t="s">
        <v>3</v>
      </c>
      <c r="V12" t="s">
        <v>5</v>
      </c>
      <c r="X12" s="3">
        <f aca="true" t="shared" si="4" ref="X12:X42">W$7*W12</f>
        <v>0</v>
      </c>
      <c r="Z12" t="s">
        <v>3</v>
      </c>
      <c r="AA12" t="s">
        <v>5</v>
      </c>
      <c r="AC12" s="3">
        <f aca="true" t="shared" si="5" ref="AC12:AC42">AB$7*AB12</f>
        <v>0</v>
      </c>
      <c r="AE12" t="s">
        <v>3</v>
      </c>
      <c r="AF12" t="s">
        <v>5</v>
      </c>
      <c r="AH12" s="3">
        <f aca="true" t="shared" si="6" ref="AH12:AH42">AG$7*AG12</f>
        <v>0</v>
      </c>
      <c r="AJ12" t="s">
        <v>3</v>
      </c>
      <c r="AK12" t="s">
        <v>5</v>
      </c>
      <c r="AM12" s="3">
        <f aca="true" t="shared" si="7" ref="AM12:AM42">AL$7*AL12</f>
        <v>0</v>
      </c>
      <c r="AO12" t="s">
        <v>3</v>
      </c>
      <c r="AP12" t="s">
        <v>5</v>
      </c>
      <c r="AR12" s="3">
        <f aca="true" t="shared" si="8" ref="AR12:AR42">AQ$7*AQ12</f>
        <v>0</v>
      </c>
    </row>
    <row r="13" spans="2:44" ht="12.75">
      <c r="B13" t="s">
        <v>4</v>
      </c>
      <c r="C13">
        <v>2</v>
      </c>
      <c r="D13" s="3">
        <f t="shared" si="0"/>
        <v>12</v>
      </c>
      <c r="G13" t="s">
        <v>4</v>
      </c>
      <c r="I13" s="3">
        <f t="shared" si="1"/>
        <v>0</v>
      </c>
      <c r="L13" t="s">
        <v>4</v>
      </c>
      <c r="N13" s="3">
        <f t="shared" si="2"/>
        <v>0</v>
      </c>
      <c r="Q13" t="s">
        <v>4</v>
      </c>
      <c r="S13" s="3">
        <f t="shared" si="3"/>
        <v>0</v>
      </c>
      <c r="V13" t="s">
        <v>4</v>
      </c>
      <c r="X13" s="3">
        <f t="shared" si="4"/>
        <v>0</v>
      </c>
      <c r="AA13" t="s">
        <v>4</v>
      </c>
      <c r="AC13" s="3">
        <f t="shared" si="5"/>
        <v>0</v>
      </c>
      <c r="AF13" t="s">
        <v>4</v>
      </c>
      <c r="AH13" s="3">
        <f t="shared" si="6"/>
        <v>0</v>
      </c>
      <c r="AK13" t="s">
        <v>4</v>
      </c>
      <c r="AM13" s="3">
        <f t="shared" si="7"/>
        <v>0</v>
      </c>
      <c r="AP13" t="s">
        <v>4</v>
      </c>
      <c r="AR13" s="3">
        <f t="shared" si="8"/>
        <v>0</v>
      </c>
    </row>
    <row r="14" spans="2:44" ht="12.75">
      <c r="B14" t="s">
        <v>7</v>
      </c>
      <c r="D14" s="3">
        <f t="shared" si="0"/>
        <v>0</v>
      </c>
      <c r="G14" t="s">
        <v>7</v>
      </c>
      <c r="H14">
        <v>4</v>
      </c>
      <c r="I14" s="3">
        <f t="shared" si="1"/>
        <v>12</v>
      </c>
      <c r="L14" t="s">
        <v>7</v>
      </c>
      <c r="M14">
        <v>2</v>
      </c>
      <c r="N14" s="3">
        <f t="shared" si="2"/>
        <v>6</v>
      </c>
      <c r="Q14" t="s">
        <v>7</v>
      </c>
      <c r="R14">
        <v>2</v>
      </c>
      <c r="S14" s="3">
        <f t="shared" si="3"/>
        <v>8</v>
      </c>
      <c r="V14" t="s">
        <v>7</v>
      </c>
      <c r="W14">
        <v>2</v>
      </c>
      <c r="X14" s="3">
        <f t="shared" si="4"/>
        <v>14</v>
      </c>
      <c r="AA14" t="s">
        <v>7</v>
      </c>
      <c r="AB14">
        <v>1</v>
      </c>
      <c r="AC14" s="3">
        <f t="shared" si="5"/>
        <v>4</v>
      </c>
      <c r="AF14" t="s">
        <v>7</v>
      </c>
      <c r="AG14">
        <v>1</v>
      </c>
      <c r="AH14" s="3">
        <f t="shared" si="6"/>
        <v>16</v>
      </c>
      <c r="AK14" t="s">
        <v>7</v>
      </c>
      <c r="AL14">
        <v>2</v>
      </c>
      <c r="AM14" s="3">
        <f t="shared" si="7"/>
        <v>10</v>
      </c>
      <c r="AP14" t="s">
        <v>7</v>
      </c>
      <c r="AQ14">
        <v>2</v>
      </c>
      <c r="AR14" s="3">
        <f t="shared" si="8"/>
        <v>10</v>
      </c>
    </row>
    <row r="15" spans="2:44" ht="12.75">
      <c r="B15" t="s">
        <v>8</v>
      </c>
      <c r="D15" s="3">
        <f t="shared" si="0"/>
        <v>0</v>
      </c>
      <c r="G15" t="s">
        <v>8</v>
      </c>
      <c r="H15">
        <v>4</v>
      </c>
      <c r="I15" s="3">
        <f t="shared" si="1"/>
        <v>12</v>
      </c>
      <c r="L15" t="s">
        <v>8</v>
      </c>
      <c r="M15">
        <v>4</v>
      </c>
      <c r="N15" s="3">
        <f t="shared" si="2"/>
        <v>12</v>
      </c>
      <c r="Q15" t="s">
        <v>8</v>
      </c>
      <c r="R15">
        <v>2</v>
      </c>
      <c r="S15" s="3">
        <f t="shared" si="3"/>
        <v>8</v>
      </c>
      <c r="V15" t="s">
        <v>8</v>
      </c>
      <c r="W15">
        <v>2</v>
      </c>
      <c r="X15" s="3">
        <f t="shared" si="4"/>
        <v>14</v>
      </c>
      <c r="AA15" t="s">
        <v>8</v>
      </c>
      <c r="AB15">
        <v>2</v>
      </c>
      <c r="AC15" s="3">
        <f t="shared" si="5"/>
        <v>8</v>
      </c>
      <c r="AF15" t="s">
        <v>8</v>
      </c>
      <c r="AG15">
        <v>2</v>
      </c>
      <c r="AH15" s="3">
        <f t="shared" si="6"/>
        <v>32</v>
      </c>
      <c r="AK15" t="s">
        <v>8</v>
      </c>
      <c r="AL15">
        <v>2</v>
      </c>
      <c r="AM15" s="3">
        <f t="shared" si="7"/>
        <v>10</v>
      </c>
      <c r="AP15" t="s">
        <v>8</v>
      </c>
      <c r="AQ15">
        <v>4</v>
      </c>
      <c r="AR15" s="3">
        <f t="shared" si="8"/>
        <v>20</v>
      </c>
    </row>
    <row r="16" spans="1:44" ht="12.75">
      <c r="A16" t="s">
        <v>9</v>
      </c>
      <c r="B16" t="s">
        <v>92</v>
      </c>
      <c r="C16">
        <v>24</v>
      </c>
      <c r="D16" s="3">
        <f t="shared" si="0"/>
        <v>144</v>
      </c>
      <c r="F16" t="s">
        <v>9</v>
      </c>
      <c r="G16" t="s">
        <v>92</v>
      </c>
      <c r="I16" s="3">
        <f t="shared" si="1"/>
        <v>0</v>
      </c>
      <c r="K16" t="s">
        <v>9</v>
      </c>
      <c r="L16" t="s">
        <v>92</v>
      </c>
      <c r="N16" s="3">
        <f t="shared" si="2"/>
        <v>0</v>
      </c>
      <c r="P16" t="s">
        <v>9</v>
      </c>
      <c r="Q16" t="s">
        <v>92</v>
      </c>
      <c r="S16" s="3">
        <f t="shared" si="3"/>
        <v>0</v>
      </c>
      <c r="U16" t="s">
        <v>9</v>
      </c>
      <c r="V16" t="s">
        <v>92</v>
      </c>
      <c r="X16" s="3">
        <f t="shared" si="4"/>
        <v>0</v>
      </c>
      <c r="Z16" t="s">
        <v>9</v>
      </c>
      <c r="AA16" t="s">
        <v>92</v>
      </c>
      <c r="AC16" s="3">
        <f t="shared" si="5"/>
        <v>0</v>
      </c>
      <c r="AE16" t="s">
        <v>9</v>
      </c>
      <c r="AF16" t="s">
        <v>92</v>
      </c>
      <c r="AH16" s="3">
        <f t="shared" si="6"/>
        <v>0</v>
      </c>
      <c r="AJ16" t="s">
        <v>9</v>
      </c>
      <c r="AK16" t="s">
        <v>92</v>
      </c>
      <c r="AM16" s="3">
        <f t="shared" si="7"/>
        <v>0</v>
      </c>
      <c r="AO16" t="s">
        <v>9</v>
      </c>
      <c r="AP16" t="s">
        <v>92</v>
      </c>
      <c r="AR16" s="3">
        <f t="shared" si="8"/>
        <v>0</v>
      </c>
    </row>
    <row r="17" spans="2:44" ht="12.75">
      <c r="B17" t="s">
        <v>91</v>
      </c>
      <c r="D17" s="3">
        <f t="shared" si="0"/>
        <v>0</v>
      </c>
      <c r="G17" t="s">
        <v>91</v>
      </c>
      <c r="H17">
        <v>32</v>
      </c>
      <c r="I17" s="3">
        <f t="shared" si="1"/>
        <v>96</v>
      </c>
      <c r="L17" t="s">
        <v>91</v>
      </c>
      <c r="M17">
        <v>24</v>
      </c>
      <c r="N17" s="3">
        <f t="shared" si="2"/>
        <v>72</v>
      </c>
      <c r="Q17" t="s">
        <v>91</v>
      </c>
      <c r="R17">
        <v>16</v>
      </c>
      <c r="S17" s="3">
        <f t="shared" si="3"/>
        <v>64</v>
      </c>
      <c r="V17" t="s">
        <v>91</v>
      </c>
      <c r="W17">
        <v>16</v>
      </c>
      <c r="X17" s="3">
        <f t="shared" si="4"/>
        <v>112</v>
      </c>
      <c r="AA17" t="s">
        <v>91</v>
      </c>
      <c r="AB17">
        <v>12</v>
      </c>
      <c r="AC17" s="3">
        <f t="shared" si="5"/>
        <v>48</v>
      </c>
      <c r="AF17" t="s">
        <v>91</v>
      </c>
      <c r="AG17">
        <v>12</v>
      </c>
      <c r="AH17" s="3">
        <f t="shared" si="6"/>
        <v>192</v>
      </c>
      <c r="AK17" t="s">
        <v>91</v>
      </c>
      <c r="AL17">
        <v>32</v>
      </c>
      <c r="AM17" s="3">
        <f t="shared" si="7"/>
        <v>160</v>
      </c>
      <c r="AP17" t="s">
        <v>91</v>
      </c>
      <c r="AQ17">
        <v>24</v>
      </c>
      <c r="AR17" s="3">
        <f t="shared" si="8"/>
        <v>120</v>
      </c>
    </row>
    <row r="18" spans="1:44" ht="12.75">
      <c r="A18" t="s">
        <v>12</v>
      </c>
      <c r="B18" t="s">
        <v>13</v>
      </c>
      <c r="C18">
        <v>1</v>
      </c>
      <c r="D18" s="3">
        <f t="shared" si="0"/>
        <v>6</v>
      </c>
      <c r="F18" t="s">
        <v>12</v>
      </c>
      <c r="G18" t="s">
        <v>13</v>
      </c>
      <c r="I18" s="3">
        <f t="shared" si="1"/>
        <v>0</v>
      </c>
      <c r="K18" t="s">
        <v>12</v>
      </c>
      <c r="L18" t="s">
        <v>13</v>
      </c>
      <c r="N18" s="3">
        <f t="shared" si="2"/>
        <v>0</v>
      </c>
      <c r="P18" t="s">
        <v>12</v>
      </c>
      <c r="Q18" t="s">
        <v>13</v>
      </c>
      <c r="S18" s="3">
        <f t="shared" si="3"/>
        <v>0</v>
      </c>
      <c r="U18" t="s">
        <v>12</v>
      </c>
      <c r="V18" t="s">
        <v>13</v>
      </c>
      <c r="X18" s="3">
        <f t="shared" si="4"/>
        <v>0</v>
      </c>
      <c r="Z18" t="s">
        <v>12</v>
      </c>
      <c r="AA18" t="s">
        <v>13</v>
      </c>
      <c r="AC18" s="3">
        <f t="shared" si="5"/>
        <v>0</v>
      </c>
      <c r="AE18" t="s">
        <v>12</v>
      </c>
      <c r="AF18" t="s">
        <v>13</v>
      </c>
      <c r="AH18" s="3">
        <f t="shared" si="6"/>
        <v>0</v>
      </c>
      <c r="AJ18" t="s">
        <v>12</v>
      </c>
      <c r="AK18" t="s">
        <v>13</v>
      </c>
      <c r="AM18" s="3">
        <f t="shared" si="7"/>
        <v>0</v>
      </c>
      <c r="AO18" t="s">
        <v>12</v>
      </c>
      <c r="AP18" t="s">
        <v>13</v>
      </c>
      <c r="AR18" s="3">
        <f t="shared" si="8"/>
        <v>0</v>
      </c>
    </row>
    <row r="19" spans="2:44" ht="12.75">
      <c r="B19" t="s">
        <v>14</v>
      </c>
      <c r="C19">
        <v>1</v>
      </c>
      <c r="D19" s="3">
        <f t="shared" si="0"/>
        <v>6</v>
      </c>
      <c r="G19" t="s">
        <v>14</v>
      </c>
      <c r="I19" s="3">
        <f t="shared" si="1"/>
        <v>0</v>
      </c>
      <c r="L19" t="s">
        <v>14</v>
      </c>
      <c r="N19" s="3">
        <f t="shared" si="2"/>
        <v>0</v>
      </c>
      <c r="Q19" t="s">
        <v>14</v>
      </c>
      <c r="S19" s="3">
        <f t="shared" si="3"/>
        <v>0</v>
      </c>
      <c r="V19" t="s">
        <v>14</v>
      </c>
      <c r="X19" s="3">
        <f t="shared" si="4"/>
        <v>0</v>
      </c>
      <c r="AA19" t="s">
        <v>14</v>
      </c>
      <c r="AC19" s="3">
        <f t="shared" si="5"/>
        <v>0</v>
      </c>
      <c r="AF19" t="s">
        <v>14</v>
      </c>
      <c r="AH19" s="3">
        <f t="shared" si="6"/>
        <v>0</v>
      </c>
      <c r="AK19" t="s">
        <v>14</v>
      </c>
      <c r="AM19" s="3">
        <f t="shared" si="7"/>
        <v>0</v>
      </c>
      <c r="AP19" t="s">
        <v>14</v>
      </c>
      <c r="AR19" s="3">
        <f t="shared" si="8"/>
        <v>0</v>
      </c>
    </row>
    <row r="20" spans="2:44" ht="12.75">
      <c r="B20" t="s">
        <v>15</v>
      </c>
      <c r="D20" s="3">
        <f t="shared" si="0"/>
        <v>0</v>
      </c>
      <c r="G20" t="s">
        <v>15</v>
      </c>
      <c r="I20" s="3">
        <f t="shared" si="1"/>
        <v>0</v>
      </c>
      <c r="L20" t="s">
        <v>15</v>
      </c>
      <c r="M20">
        <v>1</v>
      </c>
      <c r="N20" s="3">
        <f t="shared" si="2"/>
        <v>3</v>
      </c>
      <c r="Q20" t="s">
        <v>15</v>
      </c>
      <c r="S20" s="3">
        <f t="shared" si="3"/>
        <v>0</v>
      </c>
      <c r="V20" t="s">
        <v>15</v>
      </c>
      <c r="X20" s="3">
        <f t="shared" si="4"/>
        <v>0</v>
      </c>
      <c r="AA20" t="s">
        <v>15</v>
      </c>
      <c r="AB20">
        <v>1</v>
      </c>
      <c r="AC20" s="3">
        <f t="shared" si="5"/>
        <v>4</v>
      </c>
      <c r="AF20" t="s">
        <v>15</v>
      </c>
      <c r="AG20">
        <v>1</v>
      </c>
      <c r="AH20" s="3">
        <f t="shared" si="6"/>
        <v>16</v>
      </c>
      <c r="AK20" t="s">
        <v>15</v>
      </c>
      <c r="AM20" s="3">
        <f t="shared" si="7"/>
        <v>0</v>
      </c>
      <c r="AP20" t="s">
        <v>15</v>
      </c>
      <c r="AQ20">
        <v>1</v>
      </c>
      <c r="AR20" s="3">
        <f t="shared" si="8"/>
        <v>5</v>
      </c>
    </row>
    <row r="21" spans="2:44" ht="12.75">
      <c r="B21" t="s">
        <v>16</v>
      </c>
      <c r="D21" s="3">
        <f t="shared" si="0"/>
        <v>0</v>
      </c>
      <c r="G21" t="s">
        <v>16</v>
      </c>
      <c r="I21" s="3">
        <f t="shared" si="1"/>
        <v>0</v>
      </c>
      <c r="L21" t="s">
        <v>16</v>
      </c>
      <c r="M21">
        <v>1</v>
      </c>
      <c r="N21" s="3">
        <f t="shared" si="2"/>
        <v>3</v>
      </c>
      <c r="Q21" t="s">
        <v>16</v>
      </c>
      <c r="S21" s="3">
        <f t="shared" si="3"/>
        <v>0</v>
      </c>
      <c r="V21" t="s">
        <v>16</v>
      </c>
      <c r="X21" s="3">
        <f t="shared" si="4"/>
        <v>0</v>
      </c>
      <c r="AA21" t="s">
        <v>16</v>
      </c>
      <c r="AC21" s="3">
        <f t="shared" si="5"/>
        <v>0</v>
      </c>
      <c r="AF21" t="s">
        <v>16</v>
      </c>
      <c r="AH21" s="3">
        <f t="shared" si="6"/>
        <v>0</v>
      </c>
      <c r="AK21" t="s">
        <v>16</v>
      </c>
      <c r="AM21" s="3">
        <f t="shared" si="7"/>
        <v>0</v>
      </c>
      <c r="AP21" t="s">
        <v>16</v>
      </c>
      <c r="AQ21">
        <v>1</v>
      </c>
      <c r="AR21" s="3">
        <f t="shared" si="8"/>
        <v>5</v>
      </c>
    </row>
    <row r="22" spans="2:44" ht="12.75">
      <c r="B22" t="s">
        <v>17</v>
      </c>
      <c r="D22" s="3">
        <f t="shared" si="0"/>
        <v>0</v>
      </c>
      <c r="G22" t="s">
        <v>17</v>
      </c>
      <c r="H22">
        <v>1</v>
      </c>
      <c r="I22" s="3">
        <f t="shared" si="1"/>
        <v>3</v>
      </c>
      <c r="L22" t="s">
        <v>17</v>
      </c>
      <c r="N22" s="3">
        <f t="shared" si="2"/>
        <v>0</v>
      </c>
      <c r="Q22" t="s">
        <v>17</v>
      </c>
      <c r="R22">
        <v>1</v>
      </c>
      <c r="S22" s="3">
        <f t="shared" si="3"/>
        <v>4</v>
      </c>
      <c r="V22" t="s">
        <v>17</v>
      </c>
      <c r="W22">
        <v>1</v>
      </c>
      <c r="X22" s="3">
        <f t="shared" si="4"/>
        <v>7</v>
      </c>
      <c r="AA22" t="s">
        <v>17</v>
      </c>
      <c r="AC22" s="3">
        <f t="shared" si="5"/>
        <v>0</v>
      </c>
      <c r="AF22" t="s">
        <v>17</v>
      </c>
      <c r="AH22" s="3">
        <f t="shared" si="6"/>
        <v>0</v>
      </c>
      <c r="AK22" t="s">
        <v>17</v>
      </c>
      <c r="AL22">
        <v>1</v>
      </c>
      <c r="AM22" s="3">
        <f t="shared" si="7"/>
        <v>5</v>
      </c>
      <c r="AP22" t="s">
        <v>17</v>
      </c>
      <c r="AR22" s="3">
        <f t="shared" si="8"/>
        <v>0</v>
      </c>
    </row>
    <row r="23" spans="2:44" ht="12.75">
      <c r="B23" t="s">
        <v>18</v>
      </c>
      <c r="D23" s="3">
        <f t="shared" si="0"/>
        <v>0</v>
      </c>
      <c r="G23" t="s">
        <v>18</v>
      </c>
      <c r="H23">
        <v>1</v>
      </c>
      <c r="I23" s="3">
        <f t="shared" si="1"/>
        <v>3</v>
      </c>
      <c r="L23" t="s">
        <v>18</v>
      </c>
      <c r="N23" s="3">
        <f t="shared" si="2"/>
        <v>0</v>
      </c>
      <c r="Q23" t="s">
        <v>18</v>
      </c>
      <c r="S23" s="3">
        <f t="shared" si="3"/>
        <v>0</v>
      </c>
      <c r="V23" t="s">
        <v>18</v>
      </c>
      <c r="X23" s="3">
        <f t="shared" si="4"/>
        <v>0</v>
      </c>
      <c r="AA23" t="s">
        <v>18</v>
      </c>
      <c r="AC23" s="3">
        <f t="shared" si="5"/>
        <v>0</v>
      </c>
      <c r="AF23" t="s">
        <v>18</v>
      </c>
      <c r="AH23" s="3">
        <f t="shared" si="6"/>
        <v>0</v>
      </c>
      <c r="AK23" t="s">
        <v>18</v>
      </c>
      <c r="AL23">
        <v>1</v>
      </c>
      <c r="AM23" s="3">
        <f t="shared" si="7"/>
        <v>5</v>
      </c>
      <c r="AP23" t="s">
        <v>18</v>
      </c>
      <c r="AR23" s="3">
        <f t="shared" si="8"/>
        <v>0</v>
      </c>
    </row>
    <row r="24" spans="1:44" ht="12.75">
      <c r="A24" t="s">
        <v>71</v>
      </c>
      <c r="B24" t="s">
        <v>72</v>
      </c>
      <c r="C24">
        <v>2</v>
      </c>
      <c r="D24" s="3">
        <f t="shared" si="0"/>
        <v>12</v>
      </c>
      <c r="F24" t="s">
        <v>71</v>
      </c>
      <c r="G24" t="s">
        <v>72</v>
      </c>
      <c r="I24" s="3">
        <f t="shared" si="1"/>
        <v>0</v>
      </c>
      <c r="K24" t="s">
        <v>71</v>
      </c>
      <c r="L24" t="s">
        <v>72</v>
      </c>
      <c r="N24" s="3">
        <f t="shared" si="2"/>
        <v>0</v>
      </c>
      <c r="P24" t="s">
        <v>71</v>
      </c>
      <c r="Q24" t="s">
        <v>72</v>
      </c>
      <c r="S24" s="3">
        <f t="shared" si="3"/>
        <v>0</v>
      </c>
      <c r="U24" t="s">
        <v>71</v>
      </c>
      <c r="V24" t="s">
        <v>72</v>
      </c>
      <c r="X24" s="3">
        <f t="shared" si="4"/>
        <v>0</v>
      </c>
      <c r="Z24" t="s">
        <v>71</v>
      </c>
      <c r="AA24" t="s">
        <v>72</v>
      </c>
      <c r="AC24" s="3">
        <f t="shared" si="5"/>
        <v>0</v>
      </c>
      <c r="AE24" t="s">
        <v>71</v>
      </c>
      <c r="AF24" t="s">
        <v>72</v>
      </c>
      <c r="AH24" s="3">
        <f t="shared" si="6"/>
        <v>0</v>
      </c>
      <c r="AJ24" t="s">
        <v>71</v>
      </c>
      <c r="AK24" t="s">
        <v>72</v>
      </c>
      <c r="AM24" s="3">
        <f t="shared" si="7"/>
        <v>0</v>
      </c>
      <c r="AO24" t="s">
        <v>71</v>
      </c>
      <c r="AP24" t="s">
        <v>72</v>
      </c>
      <c r="AR24" s="3">
        <f t="shared" si="8"/>
        <v>0</v>
      </c>
    </row>
    <row r="25" spans="2:44" ht="12.75">
      <c r="B25" t="s">
        <v>73</v>
      </c>
      <c r="D25" s="3">
        <f t="shared" si="0"/>
        <v>0</v>
      </c>
      <c r="G25" t="s">
        <v>73</v>
      </c>
      <c r="I25" s="3">
        <f t="shared" si="1"/>
        <v>0</v>
      </c>
      <c r="L25" t="s">
        <v>73</v>
      </c>
      <c r="M25">
        <v>2</v>
      </c>
      <c r="N25" s="3">
        <f t="shared" si="2"/>
        <v>6</v>
      </c>
      <c r="Q25" t="s">
        <v>73</v>
      </c>
      <c r="S25" s="3">
        <f t="shared" si="3"/>
        <v>0</v>
      </c>
      <c r="V25" t="s">
        <v>73</v>
      </c>
      <c r="X25" s="3">
        <f t="shared" si="4"/>
        <v>0</v>
      </c>
      <c r="AA25" t="s">
        <v>73</v>
      </c>
      <c r="AB25">
        <v>1</v>
      </c>
      <c r="AC25" s="3">
        <f t="shared" si="5"/>
        <v>4</v>
      </c>
      <c r="AF25" t="s">
        <v>73</v>
      </c>
      <c r="AG25">
        <v>1</v>
      </c>
      <c r="AH25" s="3">
        <f t="shared" si="6"/>
        <v>16</v>
      </c>
      <c r="AK25" t="s">
        <v>73</v>
      </c>
      <c r="AM25" s="3">
        <f t="shared" si="7"/>
        <v>0</v>
      </c>
      <c r="AP25" t="s">
        <v>73</v>
      </c>
      <c r="AQ25">
        <v>2</v>
      </c>
      <c r="AR25" s="3">
        <f t="shared" si="8"/>
        <v>10</v>
      </c>
    </row>
    <row r="26" spans="2:44" ht="12.75">
      <c r="B26" t="s">
        <v>74</v>
      </c>
      <c r="D26" s="3">
        <f t="shared" si="0"/>
        <v>0</v>
      </c>
      <c r="G26" t="s">
        <v>74</v>
      </c>
      <c r="H26">
        <v>2</v>
      </c>
      <c r="I26" s="3">
        <f t="shared" si="1"/>
        <v>6</v>
      </c>
      <c r="L26" t="s">
        <v>74</v>
      </c>
      <c r="N26" s="3">
        <f t="shared" si="2"/>
        <v>0</v>
      </c>
      <c r="Q26" t="s">
        <v>74</v>
      </c>
      <c r="R26">
        <v>1</v>
      </c>
      <c r="S26" s="3">
        <f t="shared" si="3"/>
        <v>4</v>
      </c>
      <c r="V26" t="s">
        <v>74</v>
      </c>
      <c r="W26">
        <v>1</v>
      </c>
      <c r="X26" s="3">
        <f t="shared" si="4"/>
        <v>7</v>
      </c>
      <c r="AA26" t="s">
        <v>74</v>
      </c>
      <c r="AC26" s="3">
        <f t="shared" si="5"/>
        <v>0</v>
      </c>
      <c r="AF26" t="s">
        <v>74</v>
      </c>
      <c r="AH26" s="3">
        <f t="shared" si="6"/>
        <v>0</v>
      </c>
      <c r="AK26" t="s">
        <v>74</v>
      </c>
      <c r="AL26">
        <v>2</v>
      </c>
      <c r="AM26" s="3">
        <f t="shared" si="7"/>
        <v>10</v>
      </c>
      <c r="AP26" t="s">
        <v>74</v>
      </c>
      <c r="AR26" s="3">
        <f t="shared" si="8"/>
        <v>0</v>
      </c>
    </row>
    <row r="27" spans="1:44" ht="12.75">
      <c r="A27" t="s">
        <v>75</v>
      </c>
      <c r="B27" t="s">
        <v>89</v>
      </c>
      <c r="D27" s="3">
        <f t="shared" si="0"/>
        <v>0</v>
      </c>
      <c r="F27" t="s">
        <v>75</v>
      </c>
      <c r="G27" t="s">
        <v>89</v>
      </c>
      <c r="H27">
        <v>2</v>
      </c>
      <c r="I27" s="3">
        <f t="shared" si="1"/>
        <v>6</v>
      </c>
      <c r="K27" t="s">
        <v>75</v>
      </c>
      <c r="L27" t="s">
        <v>89</v>
      </c>
      <c r="M27">
        <v>2</v>
      </c>
      <c r="N27" s="3">
        <f t="shared" si="2"/>
        <v>6</v>
      </c>
      <c r="P27" t="s">
        <v>75</v>
      </c>
      <c r="Q27" t="s">
        <v>89</v>
      </c>
      <c r="R27">
        <v>1</v>
      </c>
      <c r="S27" s="3">
        <f t="shared" si="3"/>
        <v>4</v>
      </c>
      <c r="U27" t="s">
        <v>75</v>
      </c>
      <c r="V27" t="s">
        <v>89</v>
      </c>
      <c r="W27">
        <v>1</v>
      </c>
      <c r="X27" s="3">
        <f t="shared" si="4"/>
        <v>7</v>
      </c>
      <c r="Z27" t="s">
        <v>75</v>
      </c>
      <c r="AA27" t="s">
        <v>89</v>
      </c>
      <c r="AB27">
        <v>1</v>
      </c>
      <c r="AC27" s="3">
        <f t="shared" si="5"/>
        <v>4</v>
      </c>
      <c r="AE27" t="s">
        <v>75</v>
      </c>
      <c r="AF27" t="s">
        <v>89</v>
      </c>
      <c r="AG27">
        <v>1</v>
      </c>
      <c r="AH27" s="3">
        <f t="shared" si="6"/>
        <v>16</v>
      </c>
      <c r="AJ27" t="s">
        <v>75</v>
      </c>
      <c r="AK27" t="s">
        <v>89</v>
      </c>
      <c r="AL27">
        <v>2</v>
      </c>
      <c r="AM27" s="3">
        <f t="shared" si="7"/>
        <v>10</v>
      </c>
      <c r="AO27" t="s">
        <v>75</v>
      </c>
      <c r="AP27" t="s">
        <v>89</v>
      </c>
      <c r="AQ27">
        <v>2</v>
      </c>
      <c r="AR27" s="3">
        <f t="shared" si="8"/>
        <v>10</v>
      </c>
    </row>
    <row r="28" spans="2:44" ht="12.75">
      <c r="B28" t="s">
        <v>88</v>
      </c>
      <c r="C28">
        <v>6</v>
      </c>
      <c r="D28" s="3">
        <f t="shared" si="0"/>
        <v>36</v>
      </c>
      <c r="G28" t="s">
        <v>88</v>
      </c>
      <c r="H28">
        <v>2</v>
      </c>
      <c r="I28" s="3">
        <f t="shared" si="1"/>
        <v>6</v>
      </c>
      <c r="L28" t="s">
        <v>88</v>
      </c>
      <c r="M28">
        <v>2</v>
      </c>
      <c r="N28" s="3">
        <f t="shared" si="2"/>
        <v>6</v>
      </c>
      <c r="Q28" t="s">
        <v>88</v>
      </c>
      <c r="R28">
        <v>1</v>
      </c>
      <c r="S28" s="3">
        <f t="shared" si="3"/>
        <v>4</v>
      </c>
      <c r="V28" t="s">
        <v>88</v>
      </c>
      <c r="W28">
        <v>1</v>
      </c>
      <c r="X28" s="3">
        <f t="shared" si="4"/>
        <v>7</v>
      </c>
      <c r="AA28" t="s">
        <v>88</v>
      </c>
      <c r="AB28">
        <v>1</v>
      </c>
      <c r="AC28" s="3">
        <f t="shared" si="5"/>
        <v>4</v>
      </c>
      <c r="AF28" t="s">
        <v>88</v>
      </c>
      <c r="AG28">
        <v>1</v>
      </c>
      <c r="AH28" s="3">
        <f t="shared" si="6"/>
        <v>16</v>
      </c>
      <c r="AK28" t="s">
        <v>88</v>
      </c>
      <c r="AL28">
        <v>2</v>
      </c>
      <c r="AM28" s="3">
        <f t="shared" si="7"/>
        <v>10</v>
      </c>
      <c r="AP28" t="s">
        <v>88</v>
      </c>
      <c r="AQ28">
        <v>2</v>
      </c>
      <c r="AR28" s="3">
        <f t="shared" si="8"/>
        <v>10</v>
      </c>
    </row>
    <row r="29" spans="1:44" ht="12.75">
      <c r="A29" t="s">
        <v>76</v>
      </c>
      <c r="B29" t="s">
        <v>77</v>
      </c>
      <c r="C29">
        <v>4</v>
      </c>
      <c r="D29" s="3">
        <f t="shared" si="0"/>
        <v>24</v>
      </c>
      <c r="F29" t="s">
        <v>76</v>
      </c>
      <c r="G29" t="s">
        <v>77</v>
      </c>
      <c r="H29">
        <v>6</v>
      </c>
      <c r="I29" s="3">
        <f t="shared" si="1"/>
        <v>18</v>
      </c>
      <c r="K29" t="s">
        <v>76</v>
      </c>
      <c r="L29" t="s">
        <v>77</v>
      </c>
      <c r="M29">
        <v>4</v>
      </c>
      <c r="N29" s="3">
        <f t="shared" si="2"/>
        <v>12</v>
      </c>
      <c r="P29" t="s">
        <v>76</v>
      </c>
      <c r="Q29" t="s">
        <v>77</v>
      </c>
      <c r="R29">
        <v>3</v>
      </c>
      <c r="S29" s="3">
        <f t="shared" si="3"/>
        <v>12</v>
      </c>
      <c r="U29" t="s">
        <v>76</v>
      </c>
      <c r="V29" t="s">
        <v>77</v>
      </c>
      <c r="W29">
        <v>3</v>
      </c>
      <c r="X29" s="3">
        <f t="shared" si="4"/>
        <v>21</v>
      </c>
      <c r="Z29" t="s">
        <v>76</v>
      </c>
      <c r="AA29" t="s">
        <v>77</v>
      </c>
      <c r="AB29">
        <v>2</v>
      </c>
      <c r="AC29" s="3">
        <f t="shared" si="5"/>
        <v>8</v>
      </c>
      <c r="AE29" t="s">
        <v>76</v>
      </c>
      <c r="AF29" t="s">
        <v>77</v>
      </c>
      <c r="AG29">
        <v>2</v>
      </c>
      <c r="AH29" s="3">
        <f t="shared" si="6"/>
        <v>32</v>
      </c>
      <c r="AJ29" t="s">
        <v>76</v>
      </c>
      <c r="AK29" t="s">
        <v>77</v>
      </c>
      <c r="AL29">
        <v>6</v>
      </c>
      <c r="AM29" s="3">
        <f t="shared" si="7"/>
        <v>30</v>
      </c>
      <c r="AO29" t="s">
        <v>76</v>
      </c>
      <c r="AP29" t="s">
        <v>77</v>
      </c>
      <c r="AQ29">
        <v>4</v>
      </c>
      <c r="AR29" s="3">
        <f t="shared" si="8"/>
        <v>20</v>
      </c>
    </row>
    <row r="30" spans="2:44" ht="12.75">
      <c r="B30" t="s">
        <v>78</v>
      </c>
      <c r="C30">
        <v>6</v>
      </c>
      <c r="D30" s="3">
        <f t="shared" si="0"/>
        <v>36</v>
      </c>
      <c r="G30" t="s">
        <v>78</v>
      </c>
      <c r="H30">
        <v>6</v>
      </c>
      <c r="I30" s="3">
        <f t="shared" si="1"/>
        <v>18</v>
      </c>
      <c r="L30" t="s">
        <v>78</v>
      </c>
      <c r="M30">
        <v>6</v>
      </c>
      <c r="N30" s="3">
        <f t="shared" si="2"/>
        <v>18</v>
      </c>
      <c r="Q30" t="s">
        <v>78</v>
      </c>
      <c r="R30">
        <v>3</v>
      </c>
      <c r="S30" s="3">
        <f t="shared" si="3"/>
        <v>12</v>
      </c>
      <c r="V30" t="s">
        <v>78</v>
      </c>
      <c r="W30">
        <v>3</v>
      </c>
      <c r="X30" s="3">
        <f t="shared" si="4"/>
        <v>21</v>
      </c>
      <c r="AA30" t="s">
        <v>78</v>
      </c>
      <c r="AB30">
        <v>3</v>
      </c>
      <c r="AC30" s="3">
        <f t="shared" si="5"/>
        <v>12</v>
      </c>
      <c r="AF30" t="s">
        <v>78</v>
      </c>
      <c r="AG30">
        <v>3</v>
      </c>
      <c r="AH30" s="3">
        <f t="shared" si="6"/>
        <v>48</v>
      </c>
      <c r="AK30" t="s">
        <v>78</v>
      </c>
      <c r="AL30">
        <v>6</v>
      </c>
      <c r="AM30" s="3">
        <f t="shared" si="7"/>
        <v>30</v>
      </c>
      <c r="AP30" t="s">
        <v>78</v>
      </c>
      <c r="AQ30">
        <v>6</v>
      </c>
      <c r="AR30" s="3">
        <f t="shared" si="8"/>
        <v>30</v>
      </c>
    </row>
    <row r="31" spans="1:44" ht="12.75">
      <c r="A31" t="s">
        <v>19</v>
      </c>
      <c r="B31" t="s">
        <v>20</v>
      </c>
      <c r="C31">
        <v>2</v>
      </c>
      <c r="D31" s="3">
        <f t="shared" si="0"/>
        <v>12</v>
      </c>
      <c r="F31" t="s">
        <v>19</v>
      </c>
      <c r="G31" t="s">
        <v>20</v>
      </c>
      <c r="I31" s="3">
        <f t="shared" si="1"/>
        <v>0</v>
      </c>
      <c r="K31" t="s">
        <v>19</v>
      </c>
      <c r="L31" t="s">
        <v>20</v>
      </c>
      <c r="N31" s="3">
        <f t="shared" si="2"/>
        <v>0</v>
      </c>
      <c r="P31" t="s">
        <v>19</v>
      </c>
      <c r="Q31" t="s">
        <v>20</v>
      </c>
      <c r="S31" s="3">
        <f t="shared" si="3"/>
        <v>0</v>
      </c>
      <c r="U31" t="s">
        <v>19</v>
      </c>
      <c r="V31" t="s">
        <v>20</v>
      </c>
      <c r="X31" s="3">
        <f t="shared" si="4"/>
        <v>0</v>
      </c>
      <c r="Z31" t="s">
        <v>19</v>
      </c>
      <c r="AA31" t="s">
        <v>20</v>
      </c>
      <c r="AC31" s="3">
        <f t="shared" si="5"/>
        <v>0</v>
      </c>
      <c r="AE31" t="s">
        <v>19</v>
      </c>
      <c r="AF31" t="s">
        <v>20</v>
      </c>
      <c r="AH31" s="3">
        <f t="shared" si="6"/>
        <v>0</v>
      </c>
      <c r="AJ31" t="s">
        <v>19</v>
      </c>
      <c r="AK31" t="s">
        <v>20</v>
      </c>
      <c r="AM31" s="3">
        <f t="shared" si="7"/>
        <v>0</v>
      </c>
      <c r="AO31" t="s">
        <v>19</v>
      </c>
      <c r="AP31" t="s">
        <v>20</v>
      </c>
      <c r="AR31" s="3">
        <f t="shared" si="8"/>
        <v>0</v>
      </c>
    </row>
    <row r="32" spans="2:44" ht="12.75">
      <c r="B32" t="s">
        <v>21</v>
      </c>
      <c r="D32" s="3">
        <f t="shared" si="0"/>
        <v>0</v>
      </c>
      <c r="G32" t="s">
        <v>21</v>
      </c>
      <c r="H32">
        <v>4</v>
      </c>
      <c r="I32" s="3">
        <f t="shared" si="1"/>
        <v>12</v>
      </c>
      <c r="L32" t="s">
        <v>21</v>
      </c>
      <c r="M32">
        <v>3</v>
      </c>
      <c r="N32" s="3">
        <f t="shared" si="2"/>
        <v>9</v>
      </c>
      <c r="Q32" t="s">
        <v>21</v>
      </c>
      <c r="S32" s="3">
        <f t="shared" si="3"/>
        <v>0</v>
      </c>
      <c r="V32" t="s">
        <v>21</v>
      </c>
      <c r="X32" s="3">
        <f t="shared" si="4"/>
        <v>0</v>
      </c>
      <c r="AA32" t="s">
        <v>21</v>
      </c>
      <c r="AC32" s="3">
        <f t="shared" si="5"/>
        <v>0</v>
      </c>
      <c r="AF32" t="s">
        <v>21</v>
      </c>
      <c r="AH32" s="3">
        <f t="shared" si="6"/>
        <v>0</v>
      </c>
      <c r="AK32" t="s">
        <v>21</v>
      </c>
      <c r="AM32" s="3">
        <f t="shared" si="7"/>
        <v>0</v>
      </c>
      <c r="AP32" t="s">
        <v>21</v>
      </c>
      <c r="AR32" s="3">
        <f t="shared" si="8"/>
        <v>0</v>
      </c>
    </row>
    <row r="33" spans="2:44" ht="12.75">
      <c r="B33" t="s">
        <v>22</v>
      </c>
      <c r="D33" s="3">
        <f t="shared" si="0"/>
        <v>0</v>
      </c>
      <c r="G33" t="s">
        <v>22</v>
      </c>
      <c r="I33" s="3">
        <f t="shared" si="1"/>
        <v>0</v>
      </c>
      <c r="L33" t="s">
        <v>22</v>
      </c>
      <c r="N33" s="3">
        <f t="shared" si="2"/>
        <v>0</v>
      </c>
      <c r="Q33" t="s">
        <v>22</v>
      </c>
      <c r="S33" s="3">
        <f t="shared" si="3"/>
        <v>0</v>
      </c>
      <c r="V33" t="s">
        <v>22</v>
      </c>
      <c r="X33" s="3">
        <f t="shared" si="4"/>
        <v>0</v>
      </c>
      <c r="AA33" t="s">
        <v>22</v>
      </c>
      <c r="AC33" s="3">
        <f t="shared" si="5"/>
        <v>0</v>
      </c>
      <c r="AF33" t="s">
        <v>22</v>
      </c>
      <c r="AH33" s="3">
        <f t="shared" si="6"/>
        <v>0</v>
      </c>
      <c r="AK33" t="s">
        <v>22</v>
      </c>
      <c r="AL33">
        <v>4</v>
      </c>
      <c r="AM33" s="3">
        <f t="shared" si="7"/>
        <v>20</v>
      </c>
      <c r="AP33" t="s">
        <v>22</v>
      </c>
      <c r="AQ33">
        <v>3</v>
      </c>
      <c r="AR33" s="3">
        <f t="shared" si="8"/>
        <v>15</v>
      </c>
    </row>
    <row r="34" spans="2:44" ht="12.75">
      <c r="B34" t="s">
        <v>23</v>
      </c>
      <c r="D34" s="3">
        <f t="shared" si="0"/>
        <v>0</v>
      </c>
      <c r="G34" t="s">
        <v>23</v>
      </c>
      <c r="I34" s="3">
        <f t="shared" si="1"/>
        <v>0</v>
      </c>
      <c r="L34" t="s">
        <v>23</v>
      </c>
      <c r="N34" s="3">
        <f t="shared" si="2"/>
        <v>0</v>
      </c>
      <c r="Q34" t="s">
        <v>23</v>
      </c>
      <c r="R34">
        <v>4</v>
      </c>
      <c r="S34" s="3">
        <f t="shared" si="3"/>
        <v>16</v>
      </c>
      <c r="V34" t="s">
        <v>23</v>
      </c>
      <c r="X34" s="3">
        <f t="shared" si="4"/>
        <v>0</v>
      </c>
      <c r="AA34" t="s">
        <v>23</v>
      </c>
      <c r="AB34">
        <v>3</v>
      </c>
      <c r="AC34" s="3">
        <f t="shared" si="5"/>
        <v>12</v>
      </c>
      <c r="AF34" t="s">
        <v>23</v>
      </c>
      <c r="AH34" s="3">
        <f t="shared" si="6"/>
        <v>0</v>
      </c>
      <c r="AK34" t="s">
        <v>23</v>
      </c>
      <c r="AM34" s="3">
        <f t="shared" si="7"/>
        <v>0</v>
      </c>
      <c r="AP34" t="s">
        <v>23</v>
      </c>
      <c r="AR34" s="3">
        <f t="shared" si="8"/>
        <v>0</v>
      </c>
    </row>
    <row r="35" spans="2:44" ht="12.75">
      <c r="B35" t="s">
        <v>24</v>
      </c>
      <c r="D35" s="3">
        <f t="shared" si="0"/>
        <v>0</v>
      </c>
      <c r="G35" t="s">
        <v>24</v>
      </c>
      <c r="I35" s="3">
        <f t="shared" si="1"/>
        <v>0</v>
      </c>
      <c r="L35" t="s">
        <v>24</v>
      </c>
      <c r="N35" s="3">
        <f t="shared" si="2"/>
        <v>0</v>
      </c>
      <c r="Q35" t="s">
        <v>24</v>
      </c>
      <c r="S35" s="3">
        <f t="shared" si="3"/>
        <v>0</v>
      </c>
      <c r="V35" t="s">
        <v>24</v>
      </c>
      <c r="W35">
        <v>4</v>
      </c>
      <c r="X35" s="3">
        <f t="shared" si="4"/>
        <v>28</v>
      </c>
      <c r="AA35" t="s">
        <v>24</v>
      </c>
      <c r="AC35" s="3">
        <f t="shared" si="5"/>
        <v>0</v>
      </c>
      <c r="AF35" t="s">
        <v>24</v>
      </c>
      <c r="AG35">
        <v>3</v>
      </c>
      <c r="AH35" s="3">
        <f t="shared" si="6"/>
        <v>48</v>
      </c>
      <c r="AK35" t="s">
        <v>24</v>
      </c>
      <c r="AM35" s="3">
        <f t="shared" si="7"/>
        <v>0</v>
      </c>
      <c r="AP35" t="s">
        <v>24</v>
      </c>
      <c r="AR35" s="3">
        <f t="shared" si="8"/>
        <v>0</v>
      </c>
    </row>
    <row r="36" spans="1:44" ht="12.75">
      <c r="A36" t="s">
        <v>25</v>
      </c>
      <c r="B36" t="s">
        <v>26</v>
      </c>
      <c r="C36">
        <v>2</v>
      </c>
      <c r="D36" s="3">
        <f t="shared" si="0"/>
        <v>12</v>
      </c>
      <c r="F36" t="s">
        <v>25</v>
      </c>
      <c r="G36" t="s">
        <v>26</v>
      </c>
      <c r="I36" s="3">
        <f t="shared" si="1"/>
        <v>0</v>
      </c>
      <c r="K36" t="s">
        <v>25</v>
      </c>
      <c r="L36" t="s">
        <v>26</v>
      </c>
      <c r="N36" s="3">
        <f t="shared" si="2"/>
        <v>0</v>
      </c>
      <c r="P36" t="s">
        <v>25</v>
      </c>
      <c r="Q36" t="s">
        <v>26</v>
      </c>
      <c r="S36" s="3">
        <f t="shared" si="3"/>
        <v>0</v>
      </c>
      <c r="U36" t="s">
        <v>25</v>
      </c>
      <c r="V36" t="s">
        <v>26</v>
      </c>
      <c r="X36" s="3">
        <f t="shared" si="4"/>
        <v>0</v>
      </c>
      <c r="Z36" t="s">
        <v>25</v>
      </c>
      <c r="AA36" t="s">
        <v>26</v>
      </c>
      <c r="AC36" s="3">
        <f t="shared" si="5"/>
        <v>0</v>
      </c>
      <c r="AE36" t="s">
        <v>25</v>
      </c>
      <c r="AF36" t="s">
        <v>26</v>
      </c>
      <c r="AH36" s="3">
        <f t="shared" si="6"/>
        <v>0</v>
      </c>
      <c r="AJ36" t="s">
        <v>25</v>
      </c>
      <c r="AK36" t="s">
        <v>26</v>
      </c>
      <c r="AM36" s="3">
        <f t="shared" si="7"/>
        <v>0</v>
      </c>
      <c r="AO36" t="s">
        <v>25</v>
      </c>
      <c r="AP36" t="s">
        <v>26</v>
      </c>
      <c r="AR36" s="3">
        <f t="shared" si="8"/>
        <v>0</v>
      </c>
    </row>
    <row r="37" spans="2:44" ht="12.75">
      <c r="B37" t="s">
        <v>27</v>
      </c>
      <c r="D37" s="3">
        <f t="shared" si="0"/>
        <v>0</v>
      </c>
      <c r="G37" t="s">
        <v>27</v>
      </c>
      <c r="I37" s="3">
        <f t="shared" si="1"/>
        <v>0</v>
      </c>
      <c r="L37" t="s">
        <v>27</v>
      </c>
      <c r="M37">
        <v>2</v>
      </c>
      <c r="N37" s="3">
        <f t="shared" si="2"/>
        <v>6</v>
      </c>
      <c r="Q37" t="s">
        <v>27</v>
      </c>
      <c r="S37" s="3">
        <f t="shared" si="3"/>
        <v>0</v>
      </c>
      <c r="V37" t="s">
        <v>27</v>
      </c>
      <c r="X37" s="3">
        <f t="shared" si="4"/>
        <v>0</v>
      </c>
      <c r="AA37" t="s">
        <v>27</v>
      </c>
      <c r="AB37">
        <v>1</v>
      </c>
      <c r="AC37" s="3">
        <f t="shared" si="5"/>
        <v>4</v>
      </c>
      <c r="AF37" t="s">
        <v>27</v>
      </c>
      <c r="AG37">
        <v>1</v>
      </c>
      <c r="AH37" s="3">
        <f t="shared" si="6"/>
        <v>16</v>
      </c>
      <c r="AK37" t="s">
        <v>27</v>
      </c>
      <c r="AM37" s="3">
        <f t="shared" si="7"/>
        <v>0</v>
      </c>
      <c r="AP37" t="s">
        <v>27</v>
      </c>
      <c r="AQ37">
        <v>2</v>
      </c>
      <c r="AR37" s="3">
        <f t="shared" si="8"/>
        <v>10</v>
      </c>
    </row>
    <row r="38" spans="2:44" ht="12.75">
      <c r="B38" t="s">
        <v>28</v>
      </c>
      <c r="D38" s="3">
        <f t="shared" si="0"/>
        <v>0</v>
      </c>
      <c r="G38" t="s">
        <v>28</v>
      </c>
      <c r="H38">
        <v>2</v>
      </c>
      <c r="I38" s="3">
        <f t="shared" si="1"/>
        <v>6</v>
      </c>
      <c r="L38" t="s">
        <v>28</v>
      </c>
      <c r="N38" s="3">
        <f t="shared" si="2"/>
        <v>0</v>
      </c>
      <c r="Q38" t="s">
        <v>28</v>
      </c>
      <c r="R38">
        <v>1</v>
      </c>
      <c r="S38" s="3">
        <f t="shared" si="3"/>
        <v>4</v>
      </c>
      <c r="V38" t="s">
        <v>28</v>
      </c>
      <c r="W38">
        <v>1</v>
      </c>
      <c r="X38" s="3">
        <f t="shared" si="4"/>
        <v>7</v>
      </c>
      <c r="AA38" t="s">
        <v>28</v>
      </c>
      <c r="AC38" s="3">
        <f t="shared" si="5"/>
        <v>0</v>
      </c>
      <c r="AF38" t="s">
        <v>28</v>
      </c>
      <c r="AH38" s="3">
        <f t="shared" si="6"/>
        <v>0</v>
      </c>
      <c r="AK38" t="s">
        <v>28</v>
      </c>
      <c r="AL38">
        <v>2</v>
      </c>
      <c r="AM38" s="3">
        <f t="shared" si="7"/>
        <v>10</v>
      </c>
      <c r="AP38" t="s">
        <v>28</v>
      </c>
      <c r="AR38" s="3">
        <f t="shared" si="8"/>
        <v>0</v>
      </c>
    </row>
    <row r="39" spans="1:44" ht="12.75">
      <c r="A39" t="s">
        <v>85</v>
      </c>
      <c r="B39" t="s">
        <v>82</v>
      </c>
      <c r="C39">
        <v>1</v>
      </c>
      <c r="D39" s="3">
        <f t="shared" si="0"/>
        <v>6</v>
      </c>
      <c r="F39" t="s">
        <v>85</v>
      </c>
      <c r="G39" t="s">
        <v>82</v>
      </c>
      <c r="I39" s="3">
        <f t="shared" si="1"/>
        <v>0</v>
      </c>
      <c r="K39" t="s">
        <v>85</v>
      </c>
      <c r="L39" t="s">
        <v>82</v>
      </c>
      <c r="N39" s="3">
        <f t="shared" si="2"/>
        <v>0</v>
      </c>
      <c r="P39" t="s">
        <v>85</v>
      </c>
      <c r="Q39" t="s">
        <v>82</v>
      </c>
      <c r="S39" s="3">
        <f t="shared" si="3"/>
        <v>0</v>
      </c>
      <c r="U39" t="s">
        <v>85</v>
      </c>
      <c r="V39" t="s">
        <v>82</v>
      </c>
      <c r="X39" s="3">
        <f t="shared" si="4"/>
        <v>0</v>
      </c>
      <c r="Z39" t="s">
        <v>85</v>
      </c>
      <c r="AA39" t="s">
        <v>82</v>
      </c>
      <c r="AC39" s="3">
        <f t="shared" si="5"/>
        <v>0</v>
      </c>
      <c r="AE39" t="s">
        <v>85</v>
      </c>
      <c r="AF39" t="s">
        <v>82</v>
      </c>
      <c r="AH39" s="3">
        <f t="shared" si="6"/>
        <v>0</v>
      </c>
      <c r="AJ39" t="s">
        <v>85</v>
      </c>
      <c r="AK39" t="s">
        <v>82</v>
      </c>
      <c r="AM39" s="3">
        <f t="shared" si="7"/>
        <v>0</v>
      </c>
      <c r="AO39" t="s">
        <v>85</v>
      </c>
      <c r="AP39" t="s">
        <v>82</v>
      </c>
      <c r="AR39" s="3">
        <f t="shared" si="8"/>
        <v>0</v>
      </c>
    </row>
    <row r="40" spans="2:44" ht="12.75">
      <c r="B40" t="s">
        <v>83</v>
      </c>
      <c r="D40" s="3">
        <f t="shared" si="0"/>
        <v>0</v>
      </c>
      <c r="G40" t="s">
        <v>83</v>
      </c>
      <c r="I40" s="3">
        <f t="shared" si="1"/>
        <v>0</v>
      </c>
      <c r="L40" t="s">
        <v>83</v>
      </c>
      <c r="M40">
        <v>1</v>
      </c>
      <c r="N40" s="3">
        <f t="shared" si="2"/>
        <v>3</v>
      </c>
      <c r="Q40" t="s">
        <v>83</v>
      </c>
      <c r="S40" s="3">
        <f t="shared" si="3"/>
        <v>0</v>
      </c>
      <c r="V40" t="s">
        <v>83</v>
      </c>
      <c r="X40" s="3">
        <f t="shared" si="4"/>
        <v>0</v>
      </c>
      <c r="AA40" t="s">
        <v>83</v>
      </c>
      <c r="AB40">
        <v>1</v>
      </c>
      <c r="AC40" s="3">
        <f t="shared" si="5"/>
        <v>4</v>
      </c>
      <c r="AF40" t="s">
        <v>83</v>
      </c>
      <c r="AG40">
        <v>1</v>
      </c>
      <c r="AH40" s="3">
        <f t="shared" si="6"/>
        <v>16</v>
      </c>
      <c r="AK40" t="s">
        <v>83</v>
      </c>
      <c r="AM40" s="3">
        <f t="shared" si="7"/>
        <v>0</v>
      </c>
      <c r="AP40" t="s">
        <v>83</v>
      </c>
      <c r="AQ40">
        <v>1</v>
      </c>
      <c r="AR40" s="3">
        <f t="shared" si="8"/>
        <v>5</v>
      </c>
    </row>
    <row r="41" spans="2:44" ht="12.75">
      <c r="B41" t="s">
        <v>84</v>
      </c>
      <c r="D41" s="3">
        <f t="shared" si="0"/>
        <v>0</v>
      </c>
      <c r="G41" t="s">
        <v>84</v>
      </c>
      <c r="H41">
        <v>1</v>
      </c>
      <c r="I41" s="3">
        <f t="shared" si="1"/>
        <v>3</v>
      </c>
      <c r="L41" t="s">
        <v>84</v>
      </c>
      <c r="N41" s="3">
        <f t="shared" si="2"/>
        <v>0</v>
      </c>
      <c r="Q41" t="s">
        <v>84</v>
      </c>
      <c r="R41">
        <v>1</v>
      </c>
      <c r="S41" s="3">
        <f t="shared" si="3"/>
        <v>4</v>
      </c>
      <c r="V41" t="s">
        <v>84</v>
      </c>
      <c r="W41">
        <v>1</v>
      </c>
      <c r="X41" s="3">
        <f t="shared" si="4"/>
        <v>7</v>
      </c>
      <c r="AA41" t="s">
        <v>84</v>
      </c>
      <c r="AC41" s="3">
        <f t="shared" si="5"/>
        <v>0</v>
      </c>
      <c r="AF41" t="s">
        <v>84</v>
      </c>
      <c r="AH41" s="3">
        <f t="shared" si="6"/>
        <v>0</v>
      </c>
      <c r="AK41" t="s">
        <v>84</v>
      </c>
      <c r="AL41">
        <v>1</v>
      </c>
      <c r="AM41" s="3">
        <f t="shared" si="7"/>
        <v>5</v>
      </c>
      <c r="AP41" t="s">
        <v>84</v>
      </c>
      <c r="AR41" s="3">
        <f t="shared" si="8"/>
        <v>0</v>
      </c>
    </row>
    <row r="42" spans="1:44" ht="12.75">
      <c r="A42" t="s">
        <v>32</v>
      </c>
      <c r="C42">
        <v>4</v>
      </c>
      <c r="D42" s="3">
        <f t="shared" si="0"/>
        <v>24</v>
      </c>
      <c r="F42" t="s">
        <v>32</v>
      </c>
      <c r="H42">
        <v>4</v>
      </c>
      <c r="I42" s="3">
        <f t="shared" si="1"/>
        <v>12</v>
      </c>
      <c r="K42" t="s">
        <v>32</v>
      </c>
      <c r="M42">
        <v>4</v>
      </c>
      <c r="N42" s="3">
        <f t="shared" si="2"/>
        <v>12</v>
      </c>
      <c r="P42" t="s">
        <v>32</v>
      </c>
      <c r="R42">
        <v>2</v>
      </c>
      <c r="S42" s="3">
        <f t="shared" si="3"/>
        <v>8</v>
      </c>
      <c r="U42" t="s">
        <v>32</v>
      </c>
      <c r="W42">
        <v>2</v>
      </c>
      <c r="X42" s="3">
        <f t="shared" si="4"/>
        <v>14</v>
      </c>
      <c r="Z42" t="s">
        <v>32</v>
      </c>
      <c r="AB42">
        <v>2</v>
      </c>
      <c r="AC42" s="3">
        <f t="shared" si="5"/>
        <v>8</v>
      </c>
      <c r="AE42" t="s">
        <v>32</v>
      </c>
      <c r="AG42">
        <v>2</v>
      </c>
      <c r="AH42" s="3">
        <f t="shared" si="6"/>
        <v>32</v>
      </c>
      <c r="AJ42" t="s">
        <v>32</v>
      </c>
      <c r="AL42">
        <v>4</v>
      </c>
      <c r="AM42" s="3">
        <f t="shared" si="7"/>
        <v>20</v>
      </c>
      <c r="AO42" t="s">
        <v>32</v>
      </c>
      <c r="AQ42">
        <v>4</v>
      </c>
      <c r="AR42" s="3">
        <f t="shared" si="8"/>
        <v>20</v>
      </c>
    </row>
    <row r="46" spans="1:43" ht="12.75">
      <c r="A46" t="s">
        <v>29</v>
      </c>
      <c r="C46">
        <f>C42</f>
        <v>4</v>
      </c>
      <c r="F46" t="s">
        <v>29</v>
      </c>
      <c r="H46">
        <f>H42</f>
        <v>4</v>
      </c>
      <c r="K46" t="s">
        <v>29</v>
      </c>
      <c r="M46">
        <f>M42</f>
        <v>4</v>
      </c>
      <c r="P46" t="s">
        <v>29</v>
      </c>
      <c r="R46">
        <f>R42</f>
        <v>2</v>
      </c>
      <c r="U46" t="s">
        <v>29</v>
      </c>
      <c r="W46">
        <f>W42</f>
        <v>2</v>
      </c>
      <c r="Z46" t="s">
        <v>29</v>
      </c>
      <c r="AB46">
        <f>AB42</f>
        <v>2</v>
      </c>
      <c r="AE46" t="s">
        <v>29</v>
      </c>
      <c r="AG46">
        <f>AG42</f>
        <v>2</v>
      </c>
      <c r="AJ46" t="s">
        <v>29</v>
      </c>
      <c r="AL46">
        <f>AL42</f>
        <v>4</v>
      </c>
      <c r="AO46" t="s">
        <v>29</v>
      </c>
      <c r="AQ46">
        <f>AQ42</f>
        <v>4</v>
      </c>
    </row>
    <row r="47" spans="1:43" ht="12.75">
      <c r="A47" t="s">
        <v>30</v>
      </c>
      <c r="C47">
        <v>6</v>
      </c>
      <c r="F47" t="s">
        <v>30</v>
      </c>
      <c r="H47">
        <v>8</v>
      </c>
      <c r="K47" t="s">
        <v>30</v>
      </c>
      <c r="M47">
        <v>6</v>
      </c>
      <c r="P47" t="s">
        <v>30</v>
      </c>
      <c r="R47">
        <v>8</v>
      </c>
      <c r="U47" t="s">
        <v>30</v>
      </c>
      <c r="W47">
        <v>8</v>
      </c>
      <c r="Z47" t="s">
        <v>30</v>
      </c>
      <c r="AB47">
        <v>6</v>
      </c>
      <c r="AE47" t="s">
        <v>30</v>
      </c>
      <c r="AG47">
        <v>6</v>
      </c>
      <c r="AJ47" t="s">
        <v>30</v>
      </c>
      <c r="AL47">
        <v>8</v>
      </c>
      <c r="AO47" t="s">
        <v>30</v>
      </c>
      <c r="AQ47">
        <v>6</v>
      </c>
    </row>
    <row r="48" spans="1:43" ht="12.75">
      <c r="A48" t="s">
        <v>31</v>
      </c>
      <c r="C48">
        <v>128</v>
      </c>
      <c r="F48" t="s">
        <v>31</v>
      </c>
      <c r="H48">
        <v>64</v>
      </c>
      <c r="K48" t="s">
        <v>31</v>
      </c>
      <c r="M48">
        <v>64</v>
      </c>
      <c r="P48" t="s">
        <v>31</v>
      </c>
      <c r="R48">
        <v>64</v>
      </c>
      <c r="U48" t="s">
        <v>31</v>
      </c>
      <c r="W48">
        <v>64</v>
      </c>
      <c r="Z48" t="s">
        <v>31</v>
      </c>
      <c r="AB48">
        <v>64</v>
      </c>
      <c r="AE48" t="s">
        <v>31</v>
      </c>
      <c r="AG48">
        <v>64</v>
      </c>
      <c r="AJ48" t="s">
        <v>31</v>
      </c>
      <c r="AL48">
        <v>64</v>
      </c>
      <c r="AO48" t="s">
        <v>31</v>
      </c>
      <c r="AQ48">
        <v>64</v>
      </c>
    </row>
    <row r="50" spans="1:43" ht="12.75">
      <c r="A50" t="s">
        <v>33</v>
      </c>
      <c r="C50">
        <f>C47*C48</f>
        <v>768</v>
      </c>
      <c r="F50" t="s">
        <v>33</v>
      </c>
      <c r="H50">
        <f>H47*H48</f>
        <v>512</v>
      </c>
      <c r="K50" t="s">
        <v>33</v>
      </c>
      <c r="M50">
        <f>M47*M48</f>
        <v>384</v>
      </c>
      <c r="P50" t="s">
        <v>33</v>
      </c>
      <c r="R50">
        <f>R47*R48</f>
        <v>512</v>
      </c>
      <c r="U50" t="s">
        <v>33</v>
      </c>
      <c r="W50">
        <f>W47*W48</f>
        <v>512</v>
      </c>
      <c r="Z50" t="s">
        <v>33</v>
      </c>
      <c r="AB50">
        <f>AB47*AB48</f>
        <v>384</v>
      </c>
      <c r="AE50" t="s">
        <v>33</v>
      </c>
      <c r="AG50">
        <f>AG47*AG48</f>
        <v>384</v>
      </c>
      <c r="AJ50" t="s">
        <v>33</v>
      </c>
      <c r="AL50">
        <f>AL47*AL48</f>
        <v>512</v>
      </c>
      <c r="AO50" t="s">
        <v>33</v>
      </c>
      <c r="AQ50">
        <f>AQ47*AQ48</f>
        <v>384</v>
      </c>
    </row>
    <row r="51" spans="1:43" ht="12.75">
      <c r="A51" t="s">
        <v>38</v>
      </c>
      <c r="C51">
        <f>C50*$C$3</f>
        <v>153.60000000000002</v>
      </c>
      <c r="F51" t="s">
        <v>38</v>
      </c>
      <c r="H51">
        <f>H50*$C$3</f>
        <v>102.4</v>
      </c>
      <c r="K51" t="s">
        <v>38</v>
      </c>
      <c r="M51">
        <f>M50*$C$3</f>
        <v>76.80000000000001</v>
      </c>
      <c r="P51" t="s">
        <v>38</v>
      </c>
      <c r="R51">
        <f>R50*$C$3</f>
        <v>102.4</v>
      </c>
      <c r="U51" t="s">
        <v>38</v>
      </c>
      <c r="W51">
        <f>W50*$C$3</f>
        <v>102.4</v>
      </c>
      <c r="Z51" t="s">
        <v>38</v>
      </c>
      <c r="AB51">
        <f>AB50*$C$3</f>
        <v>76.80000000000001</v>
      </c>
      <c r="AE51" t="s">
        <v>38</v>
      </c>
      <c r="AG51">
        <f>AG50*$C$3</f>
        <v>76.80000000000001</v>
      </c>
      <c r="AJ51" t="s">
        <v>38</v>
      </c>
      <c r="AL51">
        <f>AL50*$C$3</f>
        <v>102.4</v>
      </c>
      <c r="AO51" t="s">
        <v>38</v>
      </c>
      <c r="AQ51">
        <f>AQ50*$C$3</f>
        <v>76.80000000000001</v>
      </c>
    </row>
    <row r="55" ht="18">
      <c r="A55" s="2" t="s">
        <v>46</v>
      </c>
    </row>
    <row r="56" spans="3:22" ht="23.25">
      <c r="C56" t="s">
        <v>48</v>
      </c>
      <c r="D56" t="s">
        <v>49</v>
      </c>
      <c r="E56" t="s">
        <v>52</v>
      </c>
      <c r="F56" t="s">
        <v>50</v>
      </c>
      <c r="G56" t="s">
        <v>51</v>
      </c>
      <c r="H56" t="s">
        <v>53</v>
      </c>
      <c r="I56" t="s">
        <v>54</v>
      </c>
      <c r="J56" t="s">
        <v>55</v>
      </c>
      <c r="K56" t="s">
        <v>56</v>
      </c>
      <c r="M56" s="1" t="s">
        <v>57</v>
      </c>
      <c r="O56" s="7" t="s">
        <v>70</v>
      </c>
      <c r="P56" s="9"/>
      <c r="Q56" s="9"/>
      <c r="T56" s="9"/>
      <c r="V56" s="6"/>
    </row>
    <row r="57" spans="2:20" ht="12.75">
      <c r="B57" t="s">
        <v>6</v>
      </c>
      <c r="C57" s="8">
        <f aca="true" t="shared" si="9" ref="C57:C69">D11</f>
        <v>12</v>
      </c>
      <c r="D57" s="8">
        <f aca="true" t="shared" si="10" ref="D57:D69">I11</f>
        <v>6</v>
      </c>
      <c r="E57">
        <f aca="true" t="shared" si="11" ref="E57:E69">N11</f>
        <v>6</v>
      </c>
      <c r="F57">
        <f aca="true" t="shared" si="12" ref="F57:F69">S11</f>
        <v>4</v>
      </c>
      <c r="G57">
        <f aca="true" t="shared" si="13" ref="G57:G69">X11</f>
        <v>7</v>
      </c>
      <c r="H57">
        <f aca="true" t="shared" si="14" ref="H57:H69">AC11</f>
        <v>4</v>
      </c>
      <c r="I57">
        <f aca="true" t="shared" si="15" ref="I57:I69">AH11</f>
        <v>16</v>
      </c>
      <c r="J57">
        <f aca="true" t="shared" si="16" ref="J57:J69">AM11</f>
        <v>10</v>
      </c>
      <c r="K57">
        <f aca="true" t="shared" si="17" ref="K57:K69">AR11</f>
        <v>10</v>
      </c>
      <c r="M57" s="4" t="s">
        <v>2</v>
      </c>
      <c r="N57" t="s">
        <v>6</v>
      </c>
      <c r="O57" s="5">
        <f>SUM($C57:$K57)</f>
        <v>75</v>
      </c>
      <c r="P57" s="6"/>
      <c r="Q57" s="10"/>
      <c r="R57" s="11"/>
      <c r="S57" s="10"/>
      <c r="T57" s="12"/>
    </row>
    <row r="58" spans="2:20" ht="12.75">
      <c r="B58" t="s">
        <v>5</v>
      </c>
      <c r="C58" s="8">
        <f t="shared" si="9"/>
        <v>12</v>
      </c>
      <c r="D58" s="8">
        <f t="shared" si="10"/>
        <v>0</v>
      </c>
      <c r="E58">
        <f t="shared" si="11"/>
        <v>0</v>
      </c>
      <c r="F58">
        <f t="shared" si="12"/>
        <v>0</v>
      </c>
      <c r="G58">
        <f t="shared" si="13"/>
        <v>0</v>
      </c>
      <c r="H58">
        <f t="shared" si="14"/>
        <v>0</v>
      </c>
      <c r="I58">
        <f t="shared" si="15"/>
        <v>0</v>
      </c>
      <c r="J58">
        <f t="shared" si="16"/>
        <v>0</v>
      </c>
      <c r="K58">
        <f t="shared" si="17"/>
        <v>0</v>
      </c>
      <c r="M58" s="4" t="s">
        <v>3</v>
      </c>
      <c r="N58" t="s">
        <v>5</v>
      </c>
      <c r="O58">
        <f aca="true" t="shared" si="18" ref="O58:O88">SUM($C58:$K58)</f>
        <v>12</v>
      </c>
      <c r="P58" s="6" t="str">
        <f>IF(Q58/O58&gt;=1,"OK","TO COME")</f>
        <v>TO COME</v>
      </c>
      <c r="Q58" s="10"/>
      <c r="R58" s="11"/>
      <c r="S58" s="10"/>
      <c r="T58" s="12"/>
    </row>
    <row r="59" spans="2:20" ht="12.75">
      <c r="B59" t="s">
        <v>4</v>
      </c>
      <c r="C59" s="8">
        <f t="shared" si="9"/>
        <v>12</v>
      </c>
      <c r="D59" s="8">
        <f t="shared" si="10"/>
        <v>0</v>
      </c>
      <c r="E59">
        <f t="shared" si="11"/>
        <v>0</v>
      </c>
      <c r="F59">
        <f t="shared" si="12"/>
        <v>0</v>
      </c>
      <c r="G59">
        <f t="shared" si="13"/>
        <v>0</v>
      </c>
      <c r="H59">
        <f t="shared" si="14"/>
        <v>0</v>
      </c>
      <c r="I59">
        <f t="shared" si="15"/>
        <v>0</v>
      </c>
      <c r="J59">
        <f t="shared" si="16"/>
        <v>0</v>
      </c>
      <c r="K59">
        <f t="shared" si="17"/>
        <v>0</v>
      </c>
      <c r="M59" s="4"/>
      <c r="N59" t="s">
        <v>4</v>
      </c>
      <c r="O59">
        <f t="shared" si="18"/>
        <v>12</v>
      </c>
      <c r="P59" s="6" t="str">
        <f aca="true" t="shared" si="19" ref="P59:P86">IF(Q59/O59&gt;=1,"OK","TO COME")</f>
        <v>TO COME</v>
      </c>
      <c r="Q59" s="10"/>
      <c r="R59" s="11"/>
      <c r="S59" s="10"/>
      <c r="T59" s="12"/>
    </row>
    <row r="60" spans="2:20" ht="12.75">
      <c r="B60" t="s">
        <v>7</v>
      </c>
      <c r="C60" s="8">
        <f t="shared" si="9"/>
        <v>0</v>
      </c>
      <c r="D60" s="8">
        <f t="shared" si="10"/>
        <v>12</v>
      </c>
      <c r="E60">
        <f t="shared" si="11"/>
        <v>6</v>
      </c>
      <c r="F60">
        <f t="shared" si="12"/>
        <v>8</v>
      </c>
      <c r="G60">
        <f t="shared" si="13"/>
        <v>14</v>
      </c>
      <c r="H60">
        <f t="shared" si="14"/>
        <v>4</v>
      </c>
      <c r="I60">
        <f t="shared" si="15"/>
        <v>16</v>
      </c>
      <c r="J60">
        <f t="shared" si="16"/>
        <v>10</v>
      </c>
      <c r="K60">
        <f t="shared" si="17"/>
        <v>10</v>
      </c>
      <c r="M60" s="5">
        <f>SUM(O58:O61)</f>
        <v>220</v>
      </c>
      <c r="N60" t="s">
        <v>7</v>
      </c>
      <c r="O60">
        <f t="shared" si="18"/>
        <v>80</v>
      </c>
      <c r="P60" s="6" t="str">
        <f t="shared" si="19"/>
        <v>TO COME</v>
      </c>
      <c r="Q60" s="10"/>
      <c r="R60" s="11"/>
      <c r="S60" s="10"/>
      <c r="T60" s="12"/>
    </row>
    <row r="61" spans="2:20" ht="12.75">
      <c r="B61" t="s">
        <v>8</v>
      </c>
      <c r="C61" s="8">
        <f t="shared" si="9"/>
        <v>0</v>
      </c>
      <c r="D61" s="8">
        <f t="shared" si="10"/>
        <v>12</v>
      </c>
      <c r="E61">
        <f t="shared" si="11"/>
        <v>12</v>
      </c>
      <c r="F61">
        <f t="shared" si="12"/>
        <v>8</v>
      </c>
      <c r="G61">
        <f t="shared" si="13"/>
        <v>14</v>
      </c>
      <c r="H61">
        <f t="shared" si="14"/>
        <v>8</v>
      </c>
      <c r="I61">
        <f t="shared" si="15"/>
        <v>32</v>
      </c>
      <c r="J61">
        <f t="shared" si="16"/>
        <v>10</v>
      </c>
      <c r="K61">
        <f t="shared" si="17"/>
        <v>20</v>
      </c>
      <c r="M61" s="4"/>
      <c r="N61" t="s">
        <v>8</v>
      </c>
      <c r="O61">
        <f t="shared" si="18"/>
        <v>116</v>
      </c>
      <c r="P61" s="6" t="str">
        <f t="shared" si="19"/>
        <v>TO COME</v>
      </c>
      <c r="Q61" s="10"/>
      <c r="R61" s="11"/>
      <c r="S61" s="10"/>
      <c r="T61" s="12"/>
    </row>
    <row r="62" spans="2:20" ht="12.75">
      <c r="B62" t="s">
        <v>92</v>
      </c>
      <c r="C62" s="8">
        <f t="shared" si="9"/>
        <v>144</v>
      </c>
      <c r="D62" s="8">
        <f t="shared" si="10"/>
        <v>0</v>
      </c>
      <c r="E62">
        <f t="shared" si="11"/>
        <v>0</v>
      </c>
      <c r="F62">
        <f t="shared" si="12"/>
        <v>0</v>
      </c>
      <c r="G62">
        <f t="shared" si="13"/>
        <v>0</v>
      </c>
      <c r="H62">
        <f t="shared" si="14"/>
        <v>0</v>
      </c>
      <c r="I62">
        <f t="shared" si="15"/>
        <v>0</v>
      </c>
      <c r="J62">
        <f t="shared" si="16"/>
        <v>0</v>
      </c>
      <c r="K62">
        <f t="shared" si="17"/>
        <v>0</v>
      </c>
      <c r="M62" s="4" t="s">
        <v>9</v>
      </c>
      <c r="N62" t="s">
        <v>92</v>
      </c>
      <c r="O62" s="5">
        <f t="shared" si="18"/>
        <v>144</v>
      </c>
      <c r="P62" s="6" t="str">
        <f t="shared" si="19"/>
        <v>TO COME</v>
      </c>
      <c r="Q62" s="10"/>
      <c r="R62" s="11"/>
      <c r="S62" s="10"/>
      <c r="T62" s="12"/>
    </row>
    <row r="63" spans="2:20" ht="12.75">
      <c r="B63" t="s">
        <v>91</v>
      </c>
      <c r="C63" s="8">
        <f t="shared" si="9"/>
        <v>0</v>
      </c>
      <c r="D63" s="8">
        <f t="shared" si="10"/>
        <v>96</v>
      </c>
      <c r="E63">
        <f t="shared" si="11"/>
        <v>72</v>
      </c>
      <c r="F63">
        <f t="shared" si="12"/>
        <v>64</v>
      </c>
      <c r="G63">
        <f t="shared" si="13"/>
        <v>112</v>
      </c>
      <c r="H63">
        <f t="shared" si="14"/>
        <v>48</v>
      </c>
      <c r="I63">
        <f t="shared" si="15"/>
        <v>192</v>
      </c>
      <c r="J63">
        <f t="shared" si="16"/>
        <v>160</v>
      </c>
      <c r="K63">
        <f t="shared" si="17"/>
        <v>120</v>
      </c>
      <c r="M63" s="5">
        <f>SUM(O62:O63)</f>
        <v>1008</v>
      </c>
      <c r="N63" t="s">
        <v>91</v>
      </c>
      <c r="O63" s="5">
        <f t="shared" si="18"/>
        <v>864</v>
      </c>
      <c r="P63" s="6" t="str">
        <f t="shared" si="19"/>
        <v>TO COME</v>
      </c>
      <c r="Q63" s="10"/>
      <c r="R63" s="11"/>
      <c r="S63" s="10"/>
      <c r="T63" s="12"/>
    </row>
    <row r="64" spans="2:20" ht="12.75">
      <c r="B64" t="s">
        <v>13</v>
      </c>
      <c r="C64" s="8">
        <f t="shared" si="9"/>
        <v>6</v>
      </c>
      <c r="D64" s="8">
        <f t="shared" si="10"/>
        <v>0</v>
      </c>
      <c r="E64">
        <f t="shared" si="11"/>
        <v>0</v>
      </c>
      <c r="F64">
        <f t="shared" si="12"/>
        <v>0</v>
      </c>
      <c r="G64">
        <f t="shared" si="13"/>
        <v>0</v>
      </c>
      <c r="H64">
        <f t="shared" si="14"/>
        <v>0</v>
      </c>
      <c r="I64">
        <f t="shared" si="15"/>
        <v>0</v>
      </c>
      <c r="J64">
        <f t="shared" si="16"/>
        <v>0</v>
      </c>
      <c r="K64">
        <f t="shared" si="17"/>
        <v>0</v>
      </c>
      <c r="M64" s="4" t="s">
        <v>12</v>
      </c>
      <c r="N64" t="s">
        <v>13</v>
      </c>
      <c r="O64">
        <f t="shared" si="18"/>
        <v>6</v>
      </c>
      <c r="P64" s="6" t="str">
        <f t="shared" si="19"/>
        <v>TO COME</v>
      </c>
      <c r="Q64" s="10"/>
      <c r="R64" s="11"/>
      <c r="S64" s="10"/>
      <c r="T64" s="12"/>
    </row>
    <row r="65" spans="2:20" ht="12.75">
      <c r="B65" t="s">
        <v>14</v>
      </c>
      <c r="C65" s="8">
        <f t="shared" si="9"/>
        <v>6</v>
      </c>
      <c r="D65" s="8">
        <f t="shared" si="10"/>
        <v>0</v>
      </c>
      <c r="E65">
        <f t="shared" si="11"/>
        <v>0</v>
      </c>
      <c r="F65">
        <f t="shared" si="12"/>
        <v>0</v>
      </c>
      <c r="G65">
        <f t="shared" si="13"/>
        <v>0</v>
      </c>
      <c r="H65">
        <f t="shared" si="14"/>
        <v>0</v>
      </c>
      <c r="I65">
        <f t="shared" si="15"/>
        <v>0</v>
      </c>
      <c r="J65">
        <f t="shared" si="16"/>
        <v>0</v>
      </c>
      <c r="K65">
        <f t="shared" si="17"/>
        <v>0</v>
      </c>
      <c r="M65" s="4"/>
      <c r="N65" t="s">
        <v>14</v>
      </c>
      <c r="O65">
        <f t="shared" si="18"/>
        <v>6</v>
      </c>
      <c r="P65" s="6" t="str">
        <f t="shared" si="19"/>
        <v>TO COME</v>
      </c>
      <c r="Q65" s="10"/>
      <c r="R65" s="11"/>
      <c r="S65" s="10"/>
      <c r="T65" s="12"/>
    </row>
    <row r="66" spans="2:20" ht="12.75">
      <c r="B66" t="s">
        <v>15</v>
      </c>
      <c r="C66" s="8">
        <f t="shared" si="9"/>
        <v>0</v>
      </c>
      <c r="D66" s="8">
        <f t="shared" si="10"/>
        <v>0</v>
      </c>
      <c r="E66">
        <f t="shared" si="11"/>
        <v>3</v>
      </c>
      <c r="F66">
        <f t="shared" si="12"/>
        <v>0</v>
      </c>
      <c r="G66">
        <f t="shared" si="13"/>
        <v>0</v>
      </c>
      <c r="H66">
        <f t="shared" si="14"/>
        <v>4</v>
      </c>
      <c r="I66">
        <f t="shared" si="15"/>
        <v>16</v>
      </c>
      <c r="J66">
        <f t="shared" si="16"/>
        <v>0</v>
      </c>
      <c r="K66">
        <f t="shared" si="17"/>
        <v>5</v>
      </c>
      <c r="M66" s="4"/>
      <c r="N66" t="s">
        <v>15</v>
      </c>
      <c r="O66">
        <f t="shared" si="18"/>
        <v>28</v>
      </c>
      <c r="P66" s="6" t="str">
        <f t="shared" si="19"/>
        <v>TO COME</v>
      </c>
      <c r="Q66" s="10"/>
      <c r="R66" s="11"/>
      <c r="S66" s="10"/>
      <c r="T66" s="12"/>
    </row>
    <row r="67" spans="2:20" ht="12.75">
      <c r="B67" t="s">
        <v>16</v>
      </c>
      <c r="C67" s="8">
        <f t="shared" si="9"/>
        <v>0</v>
      </c>
      <c r="D67" s="8">
        <f t="shared" si="10"/>
        <v>0</v>
      </c>
      <c r="E67">
        <f t="shared" si="11"/>
        <v>3</v>
      </c>
      <c r="F67">
        <f t="shared" si="12"/>
        <v>0</v>
      </c>
      <c r="G67">
        <f t="shared" si="13"/>
        <v>0</v>
      </c>
      <c r="H67">
        <f t="shared" si="14"/>
        <v>0</v>
      </c>
      <c r="I67">
        <f t="shared" si="15"/>
        <v>0</v>
      </c>
      <c r="J67">
        <f t="shared" si="16"/>
        <v>0</v>
      </c>
      <c r="K67">
        <f t="shared" si="17"/>
        <v>5</v>
      </c>
      <c r="M67" s="5">
        <f>SUM(O64:O69)</f>
        <v>75</v>
      </c>
      <c r="N67" t="s">
        <v>16</v>
      </c>
      <c r="O67">
        <f t="shared" si="18"/>
        <v>8</v>
      </c>
      <c r="P67" s="6" t="str">
        <f t="shared" si="19"/>
        <v>TO COME</v>
      </c>
      <c r="Q67" s="10"/>
      <c r="R67" s="11"/>
      <c r="S67" s="10"/>
      <c r="T67" s="12"/>
    </row>
    <row r="68" spans="2:20" ht="12.75">
      <c r="B68" t="s">
        <v>17</v>
      </c>
      <c r="C68" s="8">
        <f t="shared" si="9"/>
        <v>0</v>
      </c>
      <c r="D68" s="8">
        <f t="shared" si="10"/>
        <v>3</v>
      </c>
      <c r="E68">
        <f t="shared" si="11"/>
        <v>0</v>
      </c>
      <c r="F68">
        <f t="shared" si="12"/>
        <v>4</v>
      </c>
      <c r="G68">
        <f t="shared" si="13"/>
        <v>7</v>
      </c>
      <c r="H68">
        <f t="shared" si="14"/>
        <v>0</v>
      </c>
      <c r="I68">
        <f t="shared" si="15"/>
        <v>0</v>
      </c>
      <c r="J68">
        <f t="shared" si="16"/>
        <v>5</v>
      </c>
      <c r="K68">
        <f t="shared" si="17"/>
        <v>0</v>
      </c>
      <c r="M68" s="4"/>
      <c r="N68" t="s">
        <v>17</v>
      </c>
      <c r="O68">
        <f t="shared" si="18"/>
        <v>19</v>
      </c>
      <c r="P68" s="6" t="str">
        <f t="shared" si="19"/>
        <v>TO COME</v>
      </c>
      <c r="Q68" s="10"/>
      <c r="R68" s="11"/>
      <c r="S68" s="10"/>
      <c r="T68" s="12"/>
    </row>
    <row r="69" spans="2:20" ht="12.75">
      <c r="B69" t="s">
        <v>18</v>
      </c>
      <c r="C69" s="8">
        <f t="shared" si="9"/>
        <v>0</v>
      </c>
      <c r="D69" s="8">
        <f t="shared" si="10"/>
        <v>3</v>
      </c>
      <c r="E69">
        <f t="shared" si="11"/>
        <v>0</v>
      </c>
      <c r="F69">
        <f t="shared" si="12"/>
        <v>0</v>
      </c>
      <c r="G69">
        <f t="shared" si="13"/>
        <v>0</v>
      </c>
      <c r="H69">
        <f t="shared" si="14"/>
        <v>0</v>
      </c>
      <c r="I69">
        <f t="shared" si="15"/>
        <v>0</v>
      </c>
      <c r="J69">
        <f t="shared" si="16"/>
        <v>5</v>
      </c>
      <c r="K69">
        <f t="shared" si="17"/>
        <v>0</v>
      </c>
      <c r="M69" s="4"/>
      <c r="N69" t="s">
        <v>18</v>
      </c>
      <c r="O69">
        <f t="shared" si="18"/>
        <v>8</v>
      </c>
      <c r="P69" s="6" t="str">
        <f t="shared" si="19"/>
        <v>TO COME</v>
      </c>
      <c r="Q69" s="10"/>
      <c r="R69" s="11"/>
      <c r="S69" s="10"/>
      <c r="T69" s="12"/>
    </row>
    <row r="70" spans="2:20" ht="12.75">
      <c r="B70" t="s">
        <v>72</v>
      </c>
      <c r="C70" s="8">
        <f aca="true" t="shared" si="20" ref="C70:C76">D24</f>
        <v>12</v>
      </c>
      <c r="D70" s="8">
        <f aca="true" t="shared" si="21" ref="D70:D76">I24</f>
        <v>0</v>
      </c>
      <c r="E70">
        <f aca="true" t="shared" si="22" ref="E70:E76">N24</f>
        <v>0</v>
      </c>
      <c r="F70">
        <f aca="true" t="shared" si="23" ref="F70:F76">S24</f>
        <v>0</v>
      </c>
      <c r="G70">
        <f aca="true" t="shared" si="24" ref="G70:G76">X24</f>
        <v>0</v>
      </c>
      <c r="H70">
        <f aca="true" t="shared" si="25" ref="H70:H76">AC24</f>
        <v>0</v>
      </c>
      <c r="I70">
        <f aca="true" t="shared" si="26" ref="I70:I76">AH24</f>
        <v>0</v>
      </c>
      <c r="J70">
        <f aca="true" t="shared" si="27" ref="J70:J76">AM24</f>
        <v>0</v>
      </c>
      <c r="K70">
        <f aca="true" t="shared" si="28" ref="K70:K76">AR24</f>
        <v>0</v>
      </c>
      <c r="M70" s="4" t="s">
        <v>79</v>
      </c>
      <c r="N70" t="s">
        <v>72</v>
      </c>
      <c r="O70">
        <f t="shared" si="18"/>
        <v>12</v>
      </c>
      <c r="P70" s="6" t="str">
        <f t="shared" si="19"/>
        <v>TO COME</v>
      </c>
      <c r="Q70" s="10"/>
      <c r="R70" s="11"/>
      <c r="S70" s="10"/>
      <c r="T70" s="12"/>
    </row>
    <row r="71" spans="2:20" ht="12.75">
      <c r="B71" t="s">
        <v>73</v>
      </c>
      <c r="C71" s="8">
        <f t="shared" si="20"/>
        <v>0</v>
      </c>
      <c r="D71" s="8">
        <f t="shared" si="21"/>
        <v>0</v>
      </c>
      <c r="E71">
        <f t="shared" si="22"/>
        <v>6</v>
      </c>
      <c r="F71">
        <f t="shared" si="23"/>
        <v>0</v>
      </c>
      <c r="G71">
        <f t="shared" si="24"/>
        <v>0</v>
      </c>
      <c r="H71">
        <f t="shared" si="25"/>
        <v>4</v>
      </c>
      <c r="I71">
        <f t="shared" si="26"/>
        <v>16</v>
      </c>
      <c r="J71">
        <f t="shared" si="27"/>
        <v>0</v>
      </c>
      <c r="K71">
        <f t="shared" si="28"/>
        <v>10</v>
      </c>
      <c r="M71" s="4"/>
      <c r="N71" t="s">
        <v>73</v>
      </c>
      <c r="O71">
        <f t="shared" si="18"/>
        <v>36</v>
      </c>
      <c r="P71" s="6" t="str">
        <f t="shared" si="19"/>
        <v>TO COME</v>
      </c>
      <c r="Q71" s="10"/>
      <c r="R71" s="11"/>
      <c r="S71" s="10"/>
      <c r="T71" s="12"/>
    </row>
    <row r="72" spans="2:20" ht="12.75">
      <c r="B72" t="s">
        <v>74</v>
      </c>
      <c r="C72" s="8">
        <f t="shared" si="20"/>
        <v>0</v>
      </c>
      <c r="D72" s="8">
        <f t="shared" si="21"/>
        <v>6</v>
      </c>
      <c r="E72">
        <f t="shared" si="22"/>
        <v>0</v>
      </c>
      <c r="F72">
        <f t="shared" si="23"/>
        <v>4</v>
      </c>
      <c r="G72">
        <f t="shared" si="24"/>
        <v>7</v>
      </c>
      <c r="H72">
        <f t="shared" si="25"/>
        <v>0</v>
      </c>
      <c r="I72">
        <f t="shared" si="26"/>
        <v>0</v>
      </c>
      <c r="J72">
        <f t="shared" si="27"/>
        <v>10</v>
      </c>
      <c r="K72">
        <f t="shared" si="28"/>
        <v>0</v>
      </c>
      <c r="M72" s="4"/>
      <c r="N72" t="s">
        <v>74</v>
      </c>
      <c r="O72">
        <f t="shared" si="18"/>
        <v>27</v>
      </c>
      <c r="P72" s="6" t="str">
        <f t="shared" si="19"/>
        <v>TO COME</v>
      </c>
      <c r="Q72" s="10"/>
      <c r="R72" s="11"/>
      <c r="S72" s="10"/>
      <c r="T72" s="12"/>
    </row>
    <row r="73" spans="2:20" ht="12.75">
      <c r="B73" t="s">
        <v>89</v>
      </c>
      <c r="C73" s="8">
        <f t="shared" si="20"/>
        <v>0</v>
      </c>
      <c r="D73" s="8">
        <f t="shared" si="21"/>
        <v>6</v>
      </c>
      <c r="E73">
        <f t="shared" si="22"/>
        <v>6</v>
      </c>
      <c r="F73">
        <f t="shared" si="23"/>
        <v>4</v>
      </c>
      <c r="G73">
        <f t="shared" si="24"/>
        <v>7</v>
      </c>
      <c r="H73">
        <f t="shared" si="25"/>
        <v>4</v>
      </c>
      <c r="I73">
        <f t="shared" si="26"/>
        <v>16</v>
      </c>
      <c r="J73">
        <f t="shared" si="27"/>
        <v>10</v>
      </c>
      <c r="K73">
        <f t="shared" si="28"/>
        <v>10</v>
      </c>
      <c r="M73" s="4" t="s">
        <v>80</v>
      </c>
      <c r="N73" t="s">
        <v>89</v>
      </c>
      <c r="O73">
        <f t="shared" si="18"/>
        <v>63</v>
      </c>
      <c r="P73" s="6" t="str">
        <f t="shared" si="19"/>
        <v>TO COME</v>
      </c>
      <c r="Q73" s="10"/>
      <c r="R73" s="11"/>
      <c r="S73" s="10"/>
      <c r="T73" s="12"/>
    </row>
    <row r="74" spans="2:20" ht="12.75">
      <c r="B74" t="s">
        <v>88</v>
      </c>
      <c r="C74" s="8">
        <f t="shared" si="20"/>
        <v>36</v>
      </c>
      <c r="D74" s="8">
        <f t="shared" si="21"/>
        <v>6</v>
      </c>
      <c r="E74">
        <f t="shared" si="22"/>
        <v>6</v>
      </c>
      <c r="F74">
        <f t="shared" si="23"/>
        <v>4</v>
      </c>
      <c r="G74">
        <f t="shared" si="24"/>
        <v>7</v>
      </c>
      <c r="H74">
        <f t="shared" si="25"/>
        <v>4</v>
      </c>
      <c r="I74">
        <f t="shared" si="26"/>
        <v>16</v>
      </c>
      <c r="J74">
        <f t="shared" si="27"/>
        <v>10</v>
      </c>
      <c r="K74">
        <f t="shared" si="28"/>
        <v>10</v>
      </c>
      <c r="M74" s="4"/>
      <c r="N74" t="s">
        <v>88</v>
      </c>
      <c r="O74">
        <f t="shared" si="18"/>
        <v>99</v>
      </c>
      <c r="P74" s="6" t="str">
        <f t="shared" si="19"/>
        <v>TO COME</v>
      </c>
      <c r="Q74" s="10"/>
      <c r="R74" s="11"/>
      <c r="S74" s="10"/>
      <c r="T74" s="12"/>
    </row>
    <row r="75" spans="2:20" ht="12.75">
      <c r="B75" t="s">
        <v>77</v>
      </c>
      <c r="C75" s="8">
        <f t="shared" si="20"/>
        <v>24</v>
      </c>
      <c r="D75" s="8">
        <f t="shared" si="21"/>
        <v>18</v>
      </c>
      <c r="E75">
        <f t="shared" si="22"/>
        <v>12</v>
      </c>
      <c r="F75">
        <f t="shared" si="23"/>
        <v>12</v>
      </c>
      <c r="G75">
        <f t="shared" si="24"/>
        <v>21</v>
      </c>
      <c r="H75">
        <f t="shared" si="25"/>
        <v>8</v>
      </c>
      <c r="I75">
        <f t="shared" si="26"/>
        <v>32</v>
      </c>
      <c r="J75">
        <f t="shared" si="27"/>
        <v>30</v>
      </c>
      <c r="K75">
        <f t="shared" si="28"/>
        <v>20</v>
      </c>
      <c r="M75" s="4" t="s">
        <v>81</v>
      </c>
      <c r="N75" t="s">
        <v>77</v>
      </c>
      <c r="O75">
        <f t="shared" si="18"/>
        <v>177</v>
      </c>
      <c r="P75" s="6" t="str">
        <f t="shared" si="19"/>
        <v>TO COME</v>
      </c>
      <c r="Q75" s="10"/>
      <c r="R75" s="11"/>
      <c r="S75" s="10"/>
      <c r="T75" s="12"/>
    </row>
    <row r="76" spans="2:20" ht="12.75">
      <c r="B76" t="s">
        <v>78</v>
      </c>
      <c r="C76" s="8">
        <f t="shared" si="20"/>
        <v>36</v>
      </c>
      <c r="D76" s="8">
        <f t="shared" si="21"/>
        <v>18</v>
      </c>
      <c r="E76">
        <f t="shared" si="22"/>
        <v>18</v>
      </c>
      <c r="F76">
        <f t="shared" si="23"/>
        <v>12</v>
      </c>
      <c r="G76">
        <f t="shared" si="24"/>
        <v>21</v>
      </c>
      <c r="H76">
        <f t="shared" si="25"/>
        <v>12</v>
      </c>
      <c r="I76">
        <f t="shared" si="26"/>
        <v>48</v>
      </c>
      <c r="J76">
        <f t="shared" si="27"/>
        <v>30</v>
      </c>
      <c r="K76">
        <f t="shared" si="28"/>
        <v>30</v>
      </c>
      <c r="M76" s="4"/>
      <c r="N76" t="s">
        <v>78</v>
      </c>
      <c r="O76">
        <f t="shared" si="18"/>
        <v>225</v>
      </c>
      <c r="P76" s="6" t="str">
        <f t="shared" si="19"/>
        <v>TO COME</v>
      </c>
      <c r="Q76" s="10"/>
      <c r="R76" s="11"/>
      <c r="S76" s="10"/>
      <c r="T76" s="12"/>
    </row>
    <row r="77" spans="2:20" ht="12.75">
      <c r="B77" t="s">
        <v>20</v>
      </c>
      <c r="C77" s="8">
        <f aca="true" t="shared" si="29" ref="C77:C88">D31</f>
        <v>12</v>
      </c>
      <c r="D77" s="8">
        <f aca="true" t="shared" si="30" ref="D77:D88">I31</f>
        <v>0</v>
      </c>
      <c r="E77">
        <f aca="true" t="shared" si="31" ref="E77:E88">N31</f>
        <v>0</v>
      </c>
      <c r="F77">
        <f aca="true" t="shared" si="32" ref="F77:F88">S31</f>
        <v>0</v>
      </c>
      <c r="G77">
        <f aca="true" t="shared" si="33" ref="G77:G88">X31</f>
        <v>0</v>
      </c>
      <c r="H77">
        <f aca="true" t="shared" si="34" ref="H77:H88">AC31</f>
        <v>0</v>
      </c>
      <c r="I77">
        <f aca="true" t="shared" si="35" ref="I77:I88">AH31</f>
        <v>0</v>
      </c>
      <c r="J77">
        <f aca="true" t="shared" si="36" ref="J77:J88">AM31</f>
        <v>0</v>
      </c>
      <c r="K77">
        <f aca="true" t="shared" si="37" ref="K77:K88">AR31</f>
        <v>0</v>
      </c>
      <c r="M77" s="4" t="s">
        <v>19</v>
      </c>
      <c r="N77" t="s">
        <v>20</v>
      </c>
      <c r="O77">
        <f t="shared" si="18"/>
        <v>12</v>
      </c>
      <c r="P77" s="6" t="str">
        <f t="shared" si="19"/>
        <v>TO COME</v>
      </c>
      <c r="Q77" s="10"/>
      <c r="R77" s="11"/>
      <c r="S77" s="10"/>
      <c r="T77" s="12"/>
    </row>
    <row r="78" spans="2:20" ht="12.75">
      <c r="B78" t="s">
        <v>21</v>
      </c>
      <c r="C78" s="8">
        <f t="shared" si="29"/>
        <v>0</v>
      </c>
      <c r="D78" s="8">
        <f t="shared" si="30"/>
        <v>12</v>
      </c>
      <c r="E78">
        <f t="shared" si="31"/>
        <v>9</v>
      </c>
      <c r="F78">
        <f t="shared" si="32"/>
        <v>0</v>
      </c>
      <c r="G78">
        <f t="shared" si="33"/>
        <v>0</v>
      </c>
      <c r="H78">
        <f t="shared" si="34"/>
        <v>0</v>
      </c>
      <c r="I78">
        <f t="shared" si="35"/>
        <v>0</v>
      </c>
      <c r="J78">
        <f t="shared" si="36"/>
        <v>0</v>
      </c>
      <c r="K78">
        <f t="shared" si="37"/>
        <v>0</v>
      </c>
      <c r="M78" s="4"/>
      <c r="N78" t="s">
        <v>21</v>
      </c>
      <c r="O78">
        <f t="shared" si="18"/>
        <v>21</v>
      </c>
      <c r="P78" s="6" t="str">
        <f t="shared" si="19"/>
        <v>TO COME</v>
      </c>
      <c r="Q78" s="10"/>
      <c r="R78" s="11"/>
      <c r="S78" s="10"/>
      <c r="T78" s="12"/>
    </row>
    <row r="79" spans="2:20" ht="12.75">
      <c r="B79" t="s">
        <v>22</v>
      </c>
      <c r="C79" s="8">
        <f t="shared" si="29"/>
        <v>0</v>
      </c>
      <c r="D79" s="8">
        <f t="shared" si="30"/>
        <v>0</v>
      </c>
      <c r="E79">
        <f t="shared" si="31"/>
        <v>0</v>
      </c>
      <c r="F79">
        <f t="shared" si="32"/>
        <v>0</v>
      </c>
      <c r="G79">
        <f t="shared" si="33"/>
        <v>0</v>
      </c>
      <c r="H79">
        <f t="shared" si="34"/>
        <v>0</v>
      </c>
      <c r="I79">
        <f t="shared" si="35"/>
        <v>0</v>
      </c>
      <c r="J79">
        <f t="shared" si="36"/>
        <v>20</v>
      </c>
      <c r="K79">
        <f t="shared" si="37"/>
        <v>15</v>
      </c>
      <c r="M79" s="4"/>
      <c r="N79" t="s">
        <v>22</v>
      </c>
      <c r="O79">
        <f t="shared" si="18"/>
        <v>35</v>
      </c>
      <c r="P79" s="6" t="str">
        <f t="shared" si="19"/>
        <v>TO COME</v>
      </c>
      <c r="Q79" s="10"/>
      <c r="R79" s="11"/>
      <c r="S79" s="10"/>
      <c r="T79" s="12"/>
    </row>
    <row r="80" spans="2:20" ht="12.75">
      <c r="B80" t="s">
        <v>23</v>
      </c>
      <c r="C80" s="8">
        <f t="shared" si="29"/>
        <v>0</v>
      </c>
      <c r="D80" s="8">
        <f t="shared" si="30"/>
        <v>0</v>
      </c>
      <c r="E80">
        <f t="shared" si="31"/>
        <v>0</v>
      </c>
      <c r="F80">
        <f t="shared" si="32"/>
        <v>16</v>
      </c>
      <c r="G80">
        <f t="shared" si="33"/>
        <v>0</v>
      </c>
      <c r="H80">
        <f t="shared" si="34"/>
        <v>12</v>
      </c>
      <c r="I80">
        <f t="shared" si="35"/>
        <v>0</v>
      </c>
      <c r="J80">
        <f t="shared" si="36"/>
        <v>0</v>
      </c>
      <c r="K80">
        <f t="shared" si="37"/>
        <v>0</v>
      </c>
      <c r="M80" s="5">
        <f>SUM(O77:O81)</f>
        <v>172</v>
      </c>
      <c r="N80" t="s">
        <v>23</v>
      </c>
      <c r="O80">
        <f t="shared" si="18"/>
        <v>28</v>
      </c>
      <c r="P80" s="6" t="str">
        <f t="shared" si="19"/>
        <v>TO COME</v>
      </c>
      <c r="Q80" s="10"/>
      <c r="R80" s="11"/>
      <c r="S80" s="10"/>
      <c r="T80" s="12"/>
    </row>
    <row r="81" spans="2:20" ht="12.75">
      <c r="B81" t="s">
        <v>24</v>
      </c>
      <c r="C81" s="8">
        <f t="shared" si="29"/>
        <v>0</v>
      </c>
      <c r="D81" s="8">
        <f t="shared" si="30"/>
        <v>0</v>
      </c>
      <c r="E81">
        <f t="shared" si="31"/>
        <v>0</v>
      </c>
      <c r="F81">
        <f t="shared" si="32"/>
        <v>0</v>
      </c>
      <c r="G81">
        <f t="shared" si="33"/>
        <v>28</v>
      </c>
      <c r="H81">
        <f t="shared" si="34"/>
        <v>0</v>
      </c>
      <c r="I81">
        <f t="shared" si="35"/>
        <v>48</v>
      </c>
      <c r="J81">
        <f t="shared" si="36"/>
        <v>0</v>
      </c>
      <c r="K81">
        <f t="shared" si="37"/>
        <v>0</v>
      </c>
      <c r="M81" s="4"/>
      <c r="N81" t="s">
        <v>24</v>
      </c>
      <c r="O81">
        <f t="shared" si="18"/>
        <v>76</v>
      </c>
      <c r="P81" s="6" t="str">
        <f t="shared" si="19"/>
        <v>TO COME</v>
      </c>
      <c r="Q81" s="10"/>
      <c r="R81" s="11"/>
      <c r="S81" s="10"/>
      <c r="T81" s="12"/>
    </row>
    <row r="82" spans="2:20" ht="12.75">
      <c r="B82" t="s">
        <v>26</v>
      </c>
      <c r="C82" s="8">
        <f t="shared" si="29"/>
        <v>12</v>
      </c>
      <c r="D82" s="8">
        <f t="shared" si="30"/>
        <v>0</v>
      </c>
      <c r="E82">
        <f t="shared" si="31"/>
        <v>0</v>
      </c>
      <c r="F82">
        <f t="shared" si="32"/>
        <v>0</v>
      </c>
      <c r="G82">
        <f t="shared" si="33"/>
        <v>0</v>
      </c>
      <c r="H82">
        <f t="shared" si="34"/>
        <v>0</v>
      </c>
      <c r="I82">
        <f t="shared" si="35"/>
        <v>0</v>
      </c>
      <c r="J82">
        <f t="shared" si="36"/>
        <v>0</v>
      </c>
      <c r="K82">
        <f t="shared" si="37"/>
        <v>0</v>
      </c>
      <c r="M82" s="4" t="s">
        <v>25</v>
      </c>
      <c r="N82" t="s">
        <v>26</v>
      </c>
      <c r="O82">
        <f t="shared" si="18"/>
        <v>12</v>
      </c>
      <c r="P82" s="6" t="str">
        <f t="shared" si="19"/>
        <v>TO COME</v>
      </c>
      <c r="Q82" s="10"/>
      <c r="R82" s="11"/>
      <c r="S82" s="10"/>
      <c r="T82" s="12"/>
    </row>
    <row r="83" spans="2:20" ht="12.75">
      <c r="B83" t="s">
        <v>27</v>
      </c>
      <c r="C83" s="8">
        <f t="shared" si="29"/>
        <v>0</v>
      </c>
      <c r="D83" s="8">
        <f t="shared" si="30"/>
        <v>0</v>
      </c>
      <c r="E83">
        <f t="shared" si="31"/>
        <v>6</v>
      </c>
      <c r="F83">
        <f t="shared" si="32"/>
        <v>0</v>
      </c>
      <c r="G83">
        <f t="shared" si="33"/>
        <v>0</v>
      </c>
      <c r="H83">
        <f t="shared" si="34"/>
        <v>4</v>
      </c>
      <c r="I83">
        <f t="shared" si="35"/>
        <v>16</v>
      </c>
      <c r="J83">
        <f t="shared" si="36"/>
        <v>0</v>
      </c>
      <c r="K83">
        <f t="shared" si="37"/>
        <v>10</v>
      </c>
      <c r="M83" s="5">
        <f>SUM(O82:O84)</f>
        <v>75</v>
      </c>
      <c r="N83" t="s">
        <v>27</v>
      </c>
      <c r="O83">
        <f t="shared" si="18"/>
        <v>36</v>
      </c>
      <c r="P83" s="6" t="str">
        <f t="shared" si="19"/>
        <v>TO COME</v>
      </c>
      <c r="Q83" s="10"/>
      <c r="R83" s="11"/>
      <c r="S83" s="10"/>
      <c r="T83" s="12"/>
    </row>
    <row r="84" spans="2:20" ht="12.75">
      <c r="B84" t="s">
        <v>28</v>
      </c>
      <c r="C84" s="8">
        <f t="shared" si="29"/>
        <v>0</v>
      </c>
      <c r="D84" s="8">
        <f t="shared" si="30"/>
        <v>6</v>
      </c>
      <c r="E84">
        <f t="shared" si="31"/>
        <v>0</v>
      </c>
      <c r="F84">
        <f t="shared" si="32"/>
        <v>4</v>
      </c>
      <c r="G84">
        <f t="shared" si="33"/>
        <v>7</v>
      </c>
      <c r="H84">
        <f t="shared" si="34"/>
        <v>0</v>
      </c>
      <c r="I84">
        <f t="shared" si="35"/>
        <v>0</v>
      </c>
      <c r="J84">
        <f t="shared" si="36"/>
        <v>10</v>
      </c>
      <c r="K84">
        <f t="shared" si="37"/>
        <v>0</v>
      </c>
      <c r="M84" s="4"/>
      <c r="N84" t="s">
        <v>28</v>
      </c>
      <c r="O84">
        <f t="shared" si="18"/>
        <v>27</v>
      </c>
      <c r="P84" s="6" t="str">
        <f t="shared" si="19"/>
        <v>TO COME</v>
      </c>
      <c r="Q84" s="10"/>
      <c r="R84" s="11"/>
      <c r="S84" s="10"/>
      <c r="T84" s="12"/>
    </row>
    <row r="85" spans="2:20" ht="12.75">
      <c r="B85" t="s">
        <v>82</v>
      </c>
      <c r="C85" s="8">
        <f t="shared" si="29"/>
        <v>6</v>
      </c>
      <c r="D85" s="8">
        <f t="shared" si="30"/>
        <v>0</v>
      </c>
      <c r="E85">
        <f t="shared" si="31"/>
        <v>0</v>
      </c>
      <c r="F85">
        <f t="shared" si="32"/>
        <v>0</v>
      </c>
      <c r="G85">
        <f t="shared" si="33"/>
        <v>0</v>
      </c>
      <c r="H85">
        <f t="shared" si="34"/>
        <v>0</v>
      </c>
      <c r="I85">
        <f t="shared" si="35"/>
        <v>0</v>
      </c>
      <c r="J85">
        <f t="shared" si="36"/>
        <v>0</v>
      </c>
      <c r="K85">
        <f t="shared" si="37"/>
        <v>0</v>
      </c>
      <c r="M85" s="4" t="s">
        <v>86</v>
      </c>
      <c r="N85" t="s">
        <v>82</v>
      </c>
      <c r="O85">
        <f t="shared" si="18"/>
        <v>6</v>
      </c>
      <c r="P85" s="6" t="str">
        <f t="shared" si="19"/>
        <v>TO COME</v>
      </c>
      <c r="Q85" s="10"/>
      <c r="R85" s="11"/>
      <c r="S85" s="10"/>
      <c r="T85" s="12"/>
    </row>
    <row r="86" spans="2:20" ht="12.75">
      <c r="B86" t="s">
        <v>83</v>
      </c>
      <c r="C86" s="8">
        <f t="shared" si="29"/>
        <v>0</v>
      </c>
      <c r="D86" s="8">
        <f t="shared" si="30"/>
        <v>0</v>
      </c>
      <c r="E86">
        <f t="shared" si="31"/>
        <v>3</v>
      </c>
      <c r="F86">
        <f t="shared" si="32"/>
        <v>0</v>
      </c>
      <c r="G86">
        <f t="shared" si="33"/>
        <v>0</v>
      </c>
      <c r="H86">
        <f t="shared" si="34"/>
        <v>4</v>
      </c>
      <c r="I86">
        <f t="shared" si="35"/>
        <v>16</v>
      </c>
      <c r="J86">
        <f t="shared" si="36"/>
        <v>0</v>
      </c>
      <c r="K86">
        <f t="shared" si="37"/>
        <v>5</v>
      </c>
      <c r="M86" s="5">
        <f>SUM(O85:O87)</f>
        <v>53</v>
      </c>
      <c r="N86" t="s">
        <v>90</v>
      </c>
      <c r="O86">
        <f>SUM($C86:$K86)+SUM(C87:K87)</f>
        <v>47</v>
      </c>
      <c r="P86" s="6" t="str">
        <f t="shared" si="19"/>
        <v>TO COME</v>
      </c>
      <c r="Q86" s="10"/>
      <c r="R86" s="11"/>
      <c r="S86" s="10"/>
      <c r="T86" s="12"/>
    </row>
    <row r="87" spans="2:13" ht="12.75">
      <c r="B87" t="s">
        <v>84</v>
      </c>
      <c r="C87" s="8">
        <f t="shared" si="29"/>
        <v>0</v>
      </c>
      <c r="D87" s="8">
        <f t="shared" si="30"/>
        <v>3</v>
      </c>
      <c r="E87">
        <f t="shared" si="31"/>
        <v>0</v>
      </c>
      <c r="F87">
        <f t="shared" si="32"/>
        <v>4</v>
      </c>
      <c r="G87">
        <f t="shared" si="33"/>
        <v>7</v>
      </c>
      <c r="H87">
        <f t="shared" si="34"/>
        <v>0</v>
      </c>
      <c r="I87">
        <f t="shared" si="35"/>
        <v>0</v>
      </c>
      <c r="J87">
        <f t="shared" si="36"/>
        <v>5</v>
      </c>
      <c r="K87">
        <f t="shared" si="37"/>
        <v>0</v>
      </c>
      <c r="M87" s="4"/>
    </row>
    <row r="88" spans="2:15" ht="12.75">
      <c r="B88" t="s">
        <v>47</v>
      </c>
      <c r="C88" s="8">
        <f t="shared" si="29"/>
        <v>24</v>
      </c>
      <c r="D88" s="8">
        <f t="shared" si="30"/>
        <v>12</v>
      </c>
      <c r="E88">
        <f t="shared" si="31"/>
        <v>12</v>
      </c>
      <c r="F88">
        <f t="shared" si="32"/>
        <v>8</v>
      </c>
      <c r="G88">
        <f t="shared" si="33"/>
        <v>14</v>
      </c>
      <c r="H88">
        <f t="shared" si="34"/>
        <v>8</v>
      </c>
      <c r="I88">
        <f t="shared" si="35"/>
        <v>32</v>
      </c>
      <c r="J88">
        <f t="shared" si="36"/>
        <v>20</v>
      </c>
      <c r="K88">
        <f t="shared" si="37"/>
        <v>20</v>
      </c>
      <c r="M88" s="4" t="s">
        <v>32</v>
      </c>
      <c r="O88" s="5">
        <f t="shared" si="18"/>
        <v>150</v>
      </c>
    </row>
    <row r="90" spans="13:15" ht="12.75">
      <c r="M90" s="4" t="s">
        <v>58</v>
      </c>
      <c r="O90">
        <f>O62*128+O63*64</f>
        <v>73728</v>
      </c>
    </row>
  </sheetData>
  <printOptions/>
  <pageMargins left="0.75" right="0.75" top="1" bottom="1" header="0.5" footer="0.5"/>
  <pageSetup fitToWidth="2" fitToHeight="1" horizontalDpi="600" verticalDpi="600" orientation="landscape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0"/>
  <sheetViews>
    <sheetView tabSelected="1" workbookViewId="0" topLeftCell="A1">
      <selection activeCell="D21" sqref="D21"/>
    </sheetView>
  </sheetViews>
  <sheetFormatPr defaultColWidth="9.140625" defaultRowHeight="12.75"/>
  <cols>
    <col min="4" max="4" width="14.00390625" style="0" customWidth="1"/>
    <col min="5" max="5" width="14.140625" style="0" customWidth="1"/>
    <col min="6" max="6" width="13.140625" style="0" customWidth="1"/>
  </cols>
  <sheetData>
    <row r="1" spans="4:5" ht="12.75">
      <c r="D1" t="s">
        <v>67</v>
      </c>
      <c r="E1">
        <v>0.05</v>
      </c>
    </row>
    <row r="2" spans="2:8" ht="12.75">
      <c r="B2" s="4" t="s">
        <v>10</v>
      </c>
      <c r="H2" s="4">
        <f>SUM(G4:G10)</f>
        <v>407</v>
      </c>
    </row>
    <row r="3" spans="3:7" ht="12.75">
      <c r="C3" t="s">
        <v>64</v>
      </c>
      <c r="D3" t="s">
        <v>65</v>
      </c>
      <c r="E3" t="s">
        <v>68</v>
      </c>
      <c r="G3" t="s">
        <v>37</v>
      </c>
    </row>
    <row r="4" spans="2:7" ht="12.75">
      <c r="B4" t="s">
        <v>59</v>
      </c>
      <c r="C4">
        <v>95</v>
      </c>
      <c r="D4">
        <v>75</v>
      </c>
      <c r="E4">
        <f>ROUNDUP(SUM(C4,D4)*$E$1,0)</f>
        <v>9</v>
      </c>
      <c r="G4">
        <f>SUM(C4:F4)</f>
        <v>179</v>
      </c>
    </row>
    <row r="5" spans="2:7" ht="12.75">
      <c r="B5" t="s">
        <v>60</v>
      </c>
      <c r="C5">
        <v>32</v>
      </c>
      <c r="D5">
        <v>16</v>
      </c>
      <c r="E5">
        <f aca="true" t="shared" si="0" ref="E5:E10">ROUNDUP(SUM(C5,D5)*$E$1,0)</f>
        <v>3</v>
      </c>
      <c r="G5">
        <f aca="true" t="shared" si="1" ref="G5:G10">SUM(C5:F5)</f>
        <v>51</v>
      </c>
    </row>
    <row r="6" spans="2:7" ht="12.75">
      <c r="B6" t="s">
        <v>61</v>
      </c>
      <c r="E6">
        <f t="shared" si="0"/>
        <v>0</v>
      </c>
      <c r="G6">
        <f t="shared" si="1"/>
        <v>0</v>
      </c>
    </row>
    <row r="7" spans="2:7" ht="12.75">
      <c r="B7" t="s">
        <v>62</v>
      </c>
      <c r="E7">
        <f t="shared" si="0"/>
        <v>0</v>
      </c>
      <c r="G7">
        <f t="shared" si="1"/>
        <v>0</v>
      </c>
    </row>
    <row r="8" spans="5:7" ht="12.75">
      <c r="E8">
        <f t="shared" si="0"/>
        <v>0</v>
      </c>
      <c r="G8">
        <f t="shared" si="1"/>
        <v>0</v>
      </c>
    </row>
    <row r="9" spans="2:7" ht="12.75">
      <c r="B9" t="s">
        <v>0</v>
      </c>
      <c r="C9">
        <f>Modules!O62</f>
        <v>144</v>
      </c>
      <c r="D9">
        <v>24</v>
      </c>
      <c r="E9">
        <f t="shared" si="0"/>
        <v>9</v>
      </c>
      <c r="G9">
        <f t="shared" si="1"/>
        <v>177</v>
      </c>
    </row>
    <row r="10" spans="2:7" ht="12.75">
      <c r="B10" t="s">
        <v>63</v>
      </c>
      <c r="E10">
        <f t="shared" si="0"/>
        <v>0</v>
      </c>
      <c r="G10">
        <f t="shared" si="1"/>
        <v>0</v>
      </c>
    </row>
    <row r="12" spans="2:8" ht="12.75">
      <c r="B12" s="4" t="s">
        <v>11</v>
      </c>
      <c r="H12" s="4">
        <f>SUM(G14:G20)</f>
        <v>1126</v>
      </c>
    </row>
    <row r="13" spans="3:7" ht="12.75">
      <c r="C13" t="s">
        <v>64</v>
      </c>
      <c r="D13" t="s">
        <v>65</v>
      </c>
      <c r="E13" t="s">
        <v>66</v>
      </c>
      <c r="G13" t="s">
        <v>37</v>
      </c>
    </row>
    <row r="14" spans="2:7" ht="12.75">
      <c r="B14" t="s">
        <v>59</v>
      </c>
      <c r="E14">
        <f>ROUNDUP(SUM(C14,D14)*$E$1,0)</f>
        <v>0</v>
      </c>
      <c r="G14">
        <f>SUM(C14:F14)</f>
        <v>0</v>
      </c>
    </row>
    <row r="15" spans="2:7" ht="12.75">
      <c r="B15" t="s">
        <v>60</v>
      </c>
      <c r="G15">
        <f aca="true" t="shared" si="2" ref="G15:G20">SUM(C15:F15)</f>
        <v>0</v>
      </c>
    </row>
    <row r="16" spans="2:7" ht="12.75">
      <c r="B16" t="s">
        <v>61</v>
      </c>
      <c r="C16">
        <v>64</v>
      </c>
      <c r="D16">
        <v>16</v>
      </c>
      <c r="E16">
        <f>ROUNDUP(SUM(C16,D16)*$E$1,0)</f>
        <v>4</v>
      </c>
      <c r="G16">
        <f t="shared" si="2"/>
        <v>84</v>
      </c>
    </row>
    <row r="17" spans="2:7" ht="12.75">
      <c r="B17" t="s">
        <v>62</v>
      </c>
      <c r="C17">
        <v>48</v>
      </c>
      <c r="D17">
        <v>12</v>
      </c>
      <c r="E17">
        <f>ROUNDUP(SUM(C17,D17)*$E$1,0)</f>
        <v>3</v>
      </c>
      <c r="G17">
        <f t="shared" si="2"/>
        <v>63</v>
      </c>
    </row>
    <row r="18" spans="5:7" ht="12.75">
      <c r="E18">
        <f>ROUNDUP(SUM(C18,D18)*$E$1,0)</f>
        <v>0</v>
      </c>
      <c r="G18">
        <f t="shared" si="2"/>
        <v>0</v>
      </c>
    </row>
    <row r="19" spans="2:7" ht="12.75">
      <c r="B19" t="s">
        <v>0</v>
      </c>
      <c r="E19">
        <f>ROUNDUP(SUM(C19,D19)*$E$1,0)</f>
        <v>0</v>
      </c>
      <c r="G19">
        <f t="shared" si="2"/>
        <v>0</v>
      </c>
    </row>
    <row r="20" spans="2:7" ht="12.75">
      <c r="B20" t="s">
        <v>63</v>
      </c>
      <c r="C20">
        <f>Modules!O63</f>
        <v>864</v>
      </c>
      <c r="D20">
        <v>68</v>
      </c>
      <c r="E20">
        <f>ROUNDUP(SUM(C20,D20)*$E$1,0)</f>
        <v>47</v>
      </c>
      <c r="G20">
        <f t="shared" si="2"/>
        <v>979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Heinz Pernegger</dc:creator>
  <cp:keywords/>
  <dc:description/>
  <cp:lastModifiedBy>Heinz Pernegger</cp:lastModifiedBy>
  <cp:lastPrinted>1998-09-08T14:50:49Z</cp:lastPrinted>
  <dcterms:created xsi:type="dcterms:W3CDTF">1997-09-17T22:48:12Z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