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sivertz/NSRL/Gamma Facility/"/>
    </mc:Choice>
  </mc:AlternateContent>
  <xr:revisionPtr revIDLastSave="0" documentId="13_ncr:1_{4C7A5D08-FE22-B24E-A62D-866CD9189B7E}" xr6:coauthVersionLast="46" xr6:coauthVersionMax="46" xr10:uidLastSave="{00000000-0000-0000-0000-000000000000}"/>
  <bookViews>
    <workbookView xWindow="1220" yWindow="780" windowWidth="27440" windowHeight="16420" tabRatio="500" activeTab="2" xr2:uid="{00000000-000D-0000-FFFF-FFFF00000000}"/>
  </bookViews>
  <sheets>
    <sheet name="April 3 2017 Calibration" sheetId="1" r:id="rId1"/>
    <sheet name="Biology|Water" sheetId="2" r:id="rId2"/>
    <sheet name="Electronics|Silicon" sheetId="3" r:id="rId3"/>
  </sheets>
  <definedNames>
    <definedName name="GSRF" localSheetId="0">'April 3 2017 Calibration'!$A$15:$H$94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 s="1"/>
  <c r="C8" i="1" s="1"/>
  <c r="C9" i="1" s="1"/>
  <c r="D96" i="3" s="1"/>
  <c r="D9" i="3" s="1"/>
  <c r="C6" i="1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72" i="2"/>
  <c r="B3" i="1"/>
  <c r="B4" i="1" s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6" i="1"/>
  <c r="A6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38" i="2"/>
  <c r="A35" i="2"/>
  <c r="A36" i="2"/>
  <c r="A37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14" i="2"/>
  <c r="B8" i="1" l="1"/>
  <c r="B9" i="1" s="1"/>
  <c r="F38" i="2" s="1"/>
  <c r="D67" i="3"/>
  <c r="D58" i="3" s="1"/>
  <c r="G38" i="3"/>
  <c r="E67" i="3"/>
  <c r="F38" i="3"/>
  <c r="F7" i="3" s="1"/>
  <c r="E38" i="3"/>
  <c r="E7" i="3" s="1"/>
  <c r="C96" i="3"/>
  <c r="C9" i="3" s="1"/>
  <c r="D38" i="3"/>
  <c r="D7" i="3" s="1"/>
  <c r="H96" i="3"/>
  <c r="H9" i="3" s="1"/>
  <c r="C67" i="3"/>
  <c r="C8" i="3" s="1"/>
  <c r="G96" i="3"/>
  <c r="G9" i="3" s="1"/>
  <c r="H67" i="3"/>
  <c r="H8" i="3" s="1"/>
  <c r="F96" i="3"/>
  <c r="F9" i="3" s="1"/>
  <c r="C38" i="3"/>
  <c r="G67" i="3"/>
  <c r="G8" i="3" s="1"/>
  <c r="E96" i="3"/>
  <c r="E9" i="3" s="1"/>
  <c r="H38" i="3"/>
  <c r="H7" i="3" s="1"/>
  <c r="F67" i="3"/>
  <c r="D76" i="3"/>
  <c r="D89" i="3"/>
  <c r="D73" i="3"/>
  <c r="D92" i="3"/>
  <c r="D81" i="3"/>
  <c r="D84" i="3"/>
  <c r="D72" i="3"/>
  <c r="D80" i="3"/>
  <c r="D83" i="3"/>
  <c r="D93" i="3"/>
  <c r="E43" i="3"/>
  <c r="D78" i="3"/>
  <c r="D91" i="3"/>
  <c r="D88" i="3"/>
  <c r="D77" i="3"/>
  <c r="D86" i="3"/>
  <c r="D94" i="3"/>
  <c r="D75" i="3"/>
  <c r="D85" i="3"/>
  <c r="D74" i="3"/>
  <c r="D82" i="3"/>
  <c r="D90" i="3"/>
  <c r="D79" i="3"/>
  <c r="D87" i="3"/>
  <c r="D95" i="3"/>
  <c r="D59" i="3" l="1"/>
  <c r="E63" i="3"/>
  <c r="E8" i="3"/>
  <c r="F49" i="3"/>
  <c r="F8" i="3"/>
  <c r="D44" i="3"/>
  <c r="D8" i="3"/>
  <c r="F45" i="3"/>
  <c r="F58" i="3"/>
  <c r="F46" i="3"/>
  <c r="C14" i="3"/>
  <c r="C7" i="3"/>
  <c r="G7" i="3"/>
  <c r="E61" i="3"/>
  <c r="D56" i="3"/>
  <c r="F61" i="3"/>
  <c r="F55" i="3"/>
  <c r="G59" i="3"/>
  <c r="F92" i="3"/>
  <c r="G77" i="3"/>
  <c r="C51" i="3"/>
  <c r="H94" i="3"/>
  <c r="C87" i="3"/>
  <c r="E58" i="3"/>
  <c r="F52" i="3"/>
  <c r="D60" i="3"/>
  <c r="E86" i="3"/>
  <c r="H65" i="3"/>
  <c r="E47" i="3"/>
  <c r="F29" i="2"/>
  <c r="F7" i="2"/>
  <c r="H67" i="2"/>
  <c r="H45" i="2" s="1"/>
  <c r="G96" i="2"/>
  <c r="G79" i="2" s="1"/>
  <c r="G38" i="2"/>
  <c r="G22" i="2" s="1"/>
  <c r="H96" i="2"/>
  <c r="H75" i="2" s="1"/>
  <c r="D38" i="2"/>
  <c r="D23" i="2" s="1"/>
  <c r="E38" i="2"/>
  <c r="E15" i="2" s="1"/>
  <c r="C96" i="2"/>
  <c r="C94" i="2" s="1"/>
  <c r="F96" i="2"/>
  <c r="F74" i="2" s="1"/>
  <c r="H38" i="2"/>
  <c r="H22" i="2" s="1"/>
  <c r="D96" i="2"/>
  <c r="D84" i="2" s="1"/>
  <c r="G67" i="2"/>
  <c r="G60" i="2" s="1"/>
  <c r="F67" i="2"/>
  <c r="F58" i="2" s="1"/>
  <c r="E67" i="2"/>
  <c r="E61" i="2" s="1"/>
  <c r="D67" i="2"/>
  <c r="D44" i="2" s="1"/>
  <c r="E96" i="2"/>
  <c r="E85" i="2" s="1"/>
  <c r="C67" i="2"/>
  <c r="C38" i="2"/>
  <c r="C35" i="2" s="1"/>
  <c r="D37" i="3"/>
  <c r="E17" i="3"/>
  <c r="F37" i="3"/>
  <c r="G33" i="3"/>
  <c r="C64" i="3"/>
  <c r="H33" i="3"/>
  <c r="E28" i="3"/>
  <c r="C53" i="3"/>
  <c r="H51" i="3"/>
  <c r="E59" i="3"/>
  <c r="H66" i="3"/>
  <c r="C66" i="3"/>
  <c r="C58" i="3"/>
  <c r="F77" i="3"/>
  <c r="C50" i="3"/>
  <c r="C46" i="3"/>
  <c r="E19" i="3"/>
  <c r="E15" i="3"/>
  <c r="C60" i="3"/>
  <c r="C21" i="3"/>
  <c r="H46" i="3"/>
  <c r="C43" i="3"/>
  <c r="C62" i="3"/>
  <c r="C54" i="3"/>
  <c r="F86" i="3"/>
  <c r="C48" i="3"/>
  <c r="C65" i="3"/>
  <c r="H44" i="3"/>
  <c r="C52" i="3"/>
  <c r="C57" i="3"/>
  <c r="C55" i="3"/>
  <c r="C63" i="3"/>
  <c r="H43" i="3"/>
  <c r="C47" i="3"/>
  <c r="C56" i="3"/>
  <c r="C44" i="3"/>
  <c r="C45" i="3"/>
  <c r="C59" i="3"/>
  <c r="C49" i="3"/>
  <c r="C61" i="3"/>
  <c r="F75" i="3"/>
  <c r="E24" i="3"/>
  <c r="E32" i="3"/>
  <c r="E60" i="3"/>
  <c r="F80" i="3"/>
  <c r="H48" i="3"/>
  <c r="E16" i="3"/>
  <c r="F72" i="3"/>
  <c r="H50" i="3"/>
  <c r="E22" i="3"/>
  <c r="E80" i="3"/>
  <c r="E77" i="3"/>
  <c r="E76" i="3"/>
  <c r="F73" i="3"/>
  <c r="F87" i="3"/>
  <c r="C89" i="3"/>
  <c r="E73" i="3"/>
  <c r="E20" i="3"/>
  <c r="F76" i="3"/>
  <c r="F85" i="3"/>
  <c r="F90" i="3"/>
  <c r="H92" i="3"/>
  <c r="H63" i="3"/>
  <c r="E48" i="3"/>
  <c r="H64" i="3"/>
  <c r="E23" i="3"/>
  <c r="E66" i="3"/>
  <c r="H54" i="3"/>
  <c r="H47" i="3"/>
  <c r="E56" i="3"/>
  <c r="H55" i="3"/>
  <c r="H52" i="3"/>
  <c r="H32" i="3"/>
  <c r="H90" i="3"/>
  <c r="E25" i="3"/>
  <c r="H89" i="3"/>
  <c r="H78" i="3"/>
  <c r="H93" i="3"/>
  <c r="H88" i="3"/>
  <c r="H91" i="3"/>
  <c r="H76" i="3"/>
  <c r="H82" i="3"/>
  <c r="H83" i="3"/>
  <c r="E21" i="3"/>
  <c r="E34" i="3"/>
  <c r="E30" i="3"/>
  <c r="E33" i="3"/>
  <c r="H73" i="3"/>
  <c r="F88" i="3"/>
  <c r="H87" i="3"/>
  <c r="H56" i="3"/>
  <c r="E31" i="3"/>
  <c r="H85" i="3"/>
  <c r="H80" i="3"/>
  <c r="E45" i="3"/>
  <c r="E46" i="3"/>
  <c r="E14" i="3"/>
  <c r="E36" i="3"/>
  <c r="E26" i="3"/>
  <c r="E29" i="3"/>
  <c r="E37" i="3"/>
  <c r="H74" i="3"/>
  <c r="E55" i="3"/>
  <c r="E27" i="3"/>
  <c r="F84" i="3"/>
  <c r="H72" i="3"/>
  <c r="E18" i="3"/>
  <c r="H84" i="3"/>
  <c r="D64" i="3"/>
  <c r="D66" i="3"/>
  <c r="E44" i="3"/>
  <c r="F65" i="3"/>
  <c r="F64" i="3"/>
  <c r="H75" i="3"/>
  <c r="F43" i="3"/>
  <c r="H29" i="3"/>
  <c r="G52" i="3"/>
  <c r="F21" i="3"/>
  <c r="F32" i="3"/>
  <c r="G79" i="3"/>
  <c r="C84" i="3"/>
  <c r="F66" i="3"/>
  <c r="C74" i="3"/>
  <c r="D54" i="3"/>
  <c r="F56" i="3"/>
  <c r="F59" i="3"/>
  <c r="E65" i="3"/>
  <c r="E53" i="3"/>
  <c r="E51" i="3"/>
  <c r="H28" i="3"/>
  <c r="F50" i="3"/>
  <c r="G43" i="3"/>
  <c r="E54" i="3"/>
  <c r="F60" i="3"/>
  <c r="F81" i="3"/>
  <c r="F63" i="3"/>
  <c r="F47" i="3"/>
  <c r="H77" i="3"/>
  <c r="H59" i="3"/>
  <c r="F44" i="3"/>
  <c r="H62" i="3"/>
  <c r="H57" i="3"/>
  <c r="D65" i="3"/>
  <c r="F95" i="3"/>
  <c r="H30" i="3"/>
  <c r="F54" i="3"/>
  <c r="F48" i="3"/>
  <c r="E52" i="3"/>
  <c r="H81" i="3"/>
  <c r="F23" i="3"/>
  <c r="E81" i="3"/>
  <c r="E87" i="3"/>
  <c r="E85" i="3"/>
  <c r="F30" i="3"/>
  <c r="E90" i="3"/>
  <c r="E74" i="3"/>
  <c r="E78" i="3"/>
  <c r="C91" i="3"/>
  <c r="H14" i="3"/>
  <c r="D47" i="3"/>
  <c r="E84" i="3"/>
  <c r="C80" i="3"/>
  <c r="D62" i="3"/>
  <c r="G78" i="3"/>
  <c r="E82" i="3"/>
  <c r="D43" i="3"/>
  <c r="C85" i="3"/>
  <c r="E83" i="3"/>
  <c r="C95" i="3"/>
  <c r="E93" i="3"/>
  <c r="E49" i="3"/>
  <c r="D53" i="3"/>
  <c r="G82" i="3"/>
  <c r="C88" i="3"/>
  <c r="D51" i="3"/>
  <c r="G88" i="3"/>
  <c r="E91" i="3"/>
  <c r="G32" i="3"/>
  <c r="F34" i="3"/>
  <c r="E72" i="3"/>
  <c r="G18" i="3"/>
  <c r="G94" i="3"/>
  <c r="H19" i="3"/>
  <c r="G74" i="3"/>
  <c r="C86" i="3"/>
  <c r="E88" i="3"/>
  <c r="H24" i="3"/>
  <c r="E89" i="3"/>
  <c r="C76" i="3"/>
  <c r="H21" i="3"/>
  <c r="E62" i="3"/>
  <c r="D57" i="3"/>
  <c r="G89" i="3"/>
  <c r="D45" i="3"/>
  <c r="E79" i="3"/>
  <c r="H22" i="3"/>
  <c r="H49" i="3"/>
  <c r="H60" i="3"/>
  <c r="C83" i="3"/>
  <c r="F62" i="3"/>
  <c r="F83" i="3"/>
  <c r="F57" i="3"/>
  <c r="E92" i="3"/>
  <c r="D49" i="3"/>
  <c r="F53" i="3"/>
  <c r="C77" i="3"/>
  <c r="H86" i="3"/>
  <c r="F51" i="3"/>
  <c r="F91" i="3"/>
  <c r="G95" i="3"/>
  <c r="G75" i="3"/>
  <c r="F20" i="3"/>
  <c r="G87" i="3"/>
  <c r="G85" i="3"/>
  <c r="G27" i="3"/>
  <c r="G21" i="3"/>
  <c r="F25" i="3"/>
  <c r="F26" i="3"/>
  <c r="G20" i="3"/>
  <c r="C92" i="3"/>
  <c r="F28" i="3"/>
  <c r="G29" i="3"/>
  <c r="C17" i="3"/>
  <c r="F22" i="3"/>
  <c r="G91" i="3"/>
  <c r="G30" i="3"/>
  <c r="F15" i="3"/>
  <c r="G34" i="3"/>
  <c r="C33" i="3"/>
  <c r="G86" i="3"/>
  <c r="F17" i="3"/>
  <c r="G26" i="3"/>
  <c r="G15" i="3"/>
  <c r="G80" i="3"/>
  <c r="H36" i="3"/>
  <c r="H23" i="3"/>
  <c r="G73" i="3"/>
  <c r="F18" i="3"/>
  <c r="G92" i="3"/>
  <c r="H18" i="3"/>
  <c r="F83" i="2"/>
  <c r="D61" i="3"/>
  <c r="C93" i="3"/>
  <c r="H34" i="3"/>
  <c r="G90" i="3"/>
  <c r="D52" i="3"/>
  <c r="C94" i="3"/>
  <c r="H27" i="3"/>
  <c r="H15" i="3"/>
  <c r="G24" i="3"/>
  <c r="H16" i="3"/>
  <c r="G23" i="3"/>
  <c r="G35" i="3"/>
  <c r="C73" i="3"/>
  <c r="C81" i="3"/>
  <c r="H17" i="3"/>
  <c r="C82" i="3"/>
  <c r="C75" i="3"/>
  <c r="H31" i="3"/>
  <c r="H37" i="3"/>
  <c r="G84" i="3"/>
  <c r="C79" i="3"/>
  <c r="F31" i="3"/>
  <c r="F19" i="3"/>
  <c r="G76" i="3"/>
  <c r="G36" i="3"/>
  <c r="G31" i="3"/>
  <c r="G16" i="3"/>
  <c r="F27" i="3"/>
  <c r="G19" i="3"/>
  <c r="D55" i="3"/>
  <c r="F16" i="3"/>
  <c r="G17" i="3"/>
  <c r="C72" i="3"/>
  <c r="F14" i="3"/>
  <c r="G83" i="3"/>
  <c r="G37" i="3"/>
  <c r="G81" i="3"/>
  <c r="F36" i="3"/>
  <c r="H25" i="3"/>
  <c r="D50" i="3"/>
  <c r="C90" i="3"/>
  <c r="G22" i="3"/>
  <c r="C78" i="3"/>
  <c r="F93" i="3"/>
  <c r="F94" i="3"/>
  <c r="F33" i="3"/>
  <c r="D48" i="3"/>
  <c r="G25" i="3"/>
  <c r="H35" i="3"/>
  <c r="H53" i="3"/>
  <c r="H61" i="3"/>
  <c r="H45" i="3"/>
  <c r="F89" i="3"/>
  <c r="D63" i="3"/>
  <c r="E35" i="3"/>
  <c r="F24" i="3"/>
  <c r="E50" i="3"/>
  <c r="F79" i="3"/>
  <c r="H26" i="3"/>
  <c r="F74" i="3"/>
  <c r="G14" i="3"/>
  <c r="G72" i="3"/>
  <c r="D46" i="3"/>
  <c r="E75" i="3"/>
  <c r="E57" i="3"/>
  <c r="F78" i="3"/>
  <c r="E95" i="3"/>
  <c r="E64" i="3"/>
  <c r="G93" i="3"/>
  <c r="H58" i="3"/>
  <c r="E94" i="3"/>
  <c r="F29" i="3"/>
  <c r="F82" i="3"/>
  <c r="H20" i="3"/>
  <c r="G28" i="3"/>
  <c r="F35" i="3"/>
  <c r="H79" i="3"/>
  <c r="H95" i="3"/>
  <c r="D95" i="2"/>
  <c r="G48" i="3"/>
  <c r="D32" i="3"/>
  <c r="C15" i="3"/>
  <c r="C31" i="3"/>
  <c r="C23" i="3"/>
  <c r="C35" i="3"/>
  <c r="C27" i="3"/>
  <c r="C19" i="3"/>
  <c r="G56" i="3"/>
  <c r="D25" i="3"/>
  <c r="D14" i="3"/>
  <c r="G53" i="3"/>
  <c r="D21" i="3"/>
  <c r="D17" i="3"/>
  <c r="D33" i="3"/>
  <c r="G45" i="3"/>
  <c r="D15" i="3"/>
  <c r="D28" i="3"/>
  <c r="D26" i="3"/>
  <c r="C36" i="3"/>
  <c r="C22" i="3"/>
  <c r="D24" i="3"/>
  <c r="G50" i="3"/>
  <c r="D34" i="3"/>
  <c r="D23" i="3"/>
  <c r="C32" i="3"/>
  <c r="D36" i="3"/>
  <c r="G66" i="3"/>
  <c r="G63" i="3"/>
  <c r="G47" i="3"/>
  <c r="G55" i="3"/>
  <c r="G58" i="3"/>
  <c r="G51" i="3"/>
  <c r="C16" i="3"/>
  <c r="D31" i="3"/>
  <c r="D30" i="3"/>
  <c r="F26" i="2"/>
  <c r="G64" i="3"/>
  <c r="C34" i="3"/>
  <c r="D29" i="3"/>
  <c r="D22" i="3"/>
  <c r="G46" i="3"/>
  <c r="F34" i="2"/>
  <c r="F21" i="2"/>
  <c r="C24" i="3"/>
  <c r="G62" i="3"/>
  <c r="G57" i="3"/>
  <c r="C30" i="3"/>
  <c r="G61" i="3"/>
  <c r="D35" i="3"/>
  <c r="D27" i="3"/>
  <c r="D19" i="3"/>
  <c r="C20" i="3"/>
  <c r="D16" i="3"/>
  <c r="G60" i="3"/>
  <c r="C29" i="3"/>
  <c r="D18" i="3"/>
  <c r="C26" i="3"/>
  <c r="G44" i="3"/>
  <c r="G54" i="3"/>
  <c r="G49" i="3"/>
  <c r="C28" i="3"/>
  <c r="C25" i="3"/>
  <c r="D20" i="3"/>
  <c r="C37" i="3"/>
  <c r="G65" i="3"/>
  <c r="C18" i="3"/>
  <c r="F33" i="2"/>
  <c r="F25" i="2"/>
  <c r="F37" i="2"/>
  <c r="F14" i="2"/>
  <c r="F22" i="2"/>
  <c r="F30" i="2"/>
  <c r="F15" i="2"/>
  <c r="F23" i="2"/>
  <c r="F31" i="2"/>
  <c r="F16" i="2"/>
  <c r="F24" i="2"/>
  <c r="F32" i="2"/>
  <c r="F19" i="2"/>
  <c r="F27" i="2"/>
  <c r="F35" i="2"/>
  <c r="F20" i="2"/>
  <c r="F36" i="2"/>
  <c r="F28" i="2"/>
  <c r="F18" i="2"/>
  <c r="F17" i="2"/>
  <c r="G53" i="2" l="1"/>
  <c r="G45" i="2"/>
  <c r="G58" i="2"/>
  <c r="G52" i="2"/>
  <c r="F50" i="2"/>
  <c r="G50" i="2"/>
  <c r="H26" i="2"/>
  <c r="D73" i="2"/>
  <c r="H56" i="2"/>
  <c r="H61" i="2"/>
  <c r="H53" i="2"/>
  <c r="H52" i="2"/>
  <c r="G75" i="2"/>
  <c r="G86" i="2"/>
  <c r="G78" i="2"/>
  <c r="H60" i="2"/>
  <c r="G90" i="2"/>
  <c r="G80" i="2"/>
  <c r="C36" i="2"/>
  <c r="C28" i="2"/>
  <c r="F61" i="2"/>
  <c r="H46" i="2"/>
  <c r="H62" i="2"/>
  <c r="G29" i="2"/>
  <c r="H79" i="2"/>
  <c r="F77" i="2"/>
  <c r="G74" i="2"/>
  <c r="D21" i="2"/>
  <c r="D80" i="2"/>
  <c r="D87" i="2"/>
  <c r="F94" i="2"/>
  <c r="F82" i="2"/>
  <c r="E81" i="2"/>
  <c r="D77" i="2"/>
  <c r="E77" i="2"/>
  <c r="D93" i="2"/>
  <c r="G88" i="2"/>
  <c r="E22" i="2"/>
  <c r="C27" i="2"/>
  <c r="C21" i="2"/>
  <c r="H55" i="2"/>
  <c r="G17" i="2"/>
  <c r="H44" i="2"/>
  <c r="H63" i="2"/>
  <c r="D35" i="2"/>
  <c r="H66" i="2"/>
  <c r="C78" i="2"/>
  <c r="C33" i="2"/>
  <c r="G76" i="2"/>
  <c r="D27" i="2"/>
  <c r="C32" i="2"/>
  <c r="E29" i="2"/>
  <c r="C29" i="2"/>
  <c r="H64" i="2"/>
  <c r="H43" i="2"/>
  <c r="D15" i="2"/>
  <c r="H47" i="2"/>
  <c r="G36" i="2"/>
  <c r="E80" i="2"/>
  <c r="C16" i="2"/>
  <c r="G14" i="2"/>
  <c r="E93" i="2"/>
  <c r="C31" i="2"/>
  <c r="D52" i="2"/>
  <c r="E89" i="2"/>
  <c r="C23" i="2"/>
  <c r="C15" i="2"/>
  <c r="C18" i="2"/>
  <c r="C77" i="2"/>
  <c r="D30" i="2"/>
  <c r="D14" i="2"/>
  <c r="E21" i="2"/>
  <c r="E33" i="2"/>
  <c r="C85" i="2"/>
  <c r="D19" i="2"/>
  <c r="G35" i="2"/>
  <c r="E25" i="2"/>
  <c r="G20" i="2"/>
  <c r="D22" i="2"/>
  <c r="H85" i="2"/>
  <c r="G33" i="2"/>
  <c r="G24" i="2"/>
  <c r="E37" i="2"/>
  <c r="H58" i="2"/>
  <c r="H51" i="2"/>
  <c r="D29" i="2"/>
  <c r="G32" i="2"/>
  <c r="C20" i="2"/>
  <c r="D28" i="2"/>
  <c r="H48" i="2"/>
  <c r="G25" i="2"/>
  <c r="H82" i="2"/>
  <c r="H59" i="2"/>
  <c r="D26" i="2"/>
  <c r="G16" i="2"/>
  <c r="E35" i="2"/>
  <c r="H50" i="2"/>
  <c r="G18" i="2"/>
  <c r="H92" i="2"/>
  <c r="C90" i="2"/>
  <c r="C25" i="2"/>
  <c r="D24" i="2"/>
  <c r="E19" i="2"/>
  <c r="H90" i="2"/>
  <c r="C37" i="2"/>
  <c r="C93" i="2"/>
  <c r="D18" i="2"/>
  <c r="D33" i="2"/>
  <c r="D36" i="2"/>
  <c r="E34" i="2"/>
  <c r="H84" i="2"/>
  <c r="G31" i="2"/>
  <c r="H65" i="2"/>
  <c r="G23" i="2"/>
  <c r="H57" i="2"/>
  <c r="H54" i="2"/>
  <c r="C19" i="2"/>
  <c r="H78" i="2"/>
  <c r="D16" i="2"/>
  <c r="G15" i="2"/>
  <c r="E32" i="2"/>
  <c r="D60" i="2"/>
  <c r="D25" i="2"/>
  <c r="C91" i="2"/>
  <c r="E26" i="2"/>
  <c r="E27" i="2"/>
  <c r="C30" i="2"/>
  <c r="G37" i="2"/>
  <c r="H74" i="2"/>
  <c r="G30" i="2"/>
  <c r="H72" i="2"/>
  <c r="G28" i="2"/>
  <c r="D32" i="2"/>
  <c r="G26" i="2"/>
  <c r="G34" i="2"/>
  <c r="C17" i="2"/>
  <c r="D31" i="2"/>
  <c r="C22" i="2"/>
  <c r="C26" i="2"/>
  <c r="G87" i="2"/>
  <c r="D43" i="2"/>
  <c r="D8" i="2"/>
  <c r="E64" i="2"/>
  <c r="E8" i="2"/>
  <c r="F49" i="2"/>
  <c r="F8" i="2"/>
  <c r="G51" i="2"/>
  <c r="G8" i="2"/>
  <c r="D91" i="2"/>
  <c r="D9" i="2"/>
  <c r="H29" i="2"/>
  <c r="H7" i="2"/>
  <c r="F73" i="2"/>
  <c r="F9" i="2"/>
  <c r="D75" i="2"/>
  <c r="C83" i="2"/>
  <c r="E50" i="2"/>
  <c r="E30" i="2"/>
  <c r="E7" i="2"/>
  <c r="H35" i="2"/>
  <c r="E24" i="2"/>
  <c r="F84" i="2"/>
  <c r="F48" i="2"/>
  <c r="D17" i="2"/>
  <c r="D7" i="2"/>
  <c r="H16" i="2"/>
  <c r="H18" i="2"/>
  <c r="F81" i="2"/>
  <c r="C75" i="2"/>
  <c r="D88" i="2"/>
  <c r="H31" i="2"/>
  <c r="E16" i="2"/>
  <c r="G73" i="2"/>
  <c r="F89" i="2"/>
  <c r="H86" i="2"/>
  <c r="H9" i="2"/>
  <c r="D62" i="2"/>
  <c r="C84" i="2"/>
  <c r="C9" i="2"/>
  <c r="E59" i="2"/>
  <c r="C82" i="2"/>
  <c r="G59" i="2"/>
  <c r="C74" i="2"/>
  <c r="C86" i="2"/>
  <c r="E17" i="2"/>
  <c r="E31" i="2"/>
  <c r="F45" i="2"/>
  <c r="H25" i="2"/>
  <c r="G21" i="2"/>
  <c r="G7" i="2"/>
  <c r="G44" i="2"/>
  <c r="F47" i="2"/>
  <c r="C72" i="2"/>
  <c r="D89" i="2"/>
  <c r="E49" i="2"/>
  <c r="C88" i="2"/>
  <c r="C34" i="2"/>
  <c r="C7" i="2"/>
  <c r="H49" i="2"/>
  <c r="H8" i="2"/>
  <c r="H21" i="2"/>
  <c r="F65" i="2"/>
  <c r="C89" i="2"/>
  <c r="E28" i="2"/>
  <c r="C43" i="2"/>
  <c r="C8" i="2"/>
  <c r="F63" i="2"/>
  <c r="D72" i="2"/>
  <c r="F53" i="2"/>
  <c r="F80" i="2"/>
  <c r="C80" i="2"/>
  <c r="G83" i="2"/>
  <c r="G9" i="2"/>
  <c r="G89" i="2"/>
  <c r="C81" i="2"/>
  <c r="E36" i="2"/>
  <c r="G81" i="2"/>
  <c r="F72" i="2"/>
  <c r="C92" i="2"/>
  <c r="C73" i="2"/>
  <c r="D81" i="2"/>
  <c r="G46" i="2"/>
  <c r="G94" i="2"/>
  <c r="C14" i="2"/>
  <c r="C87" i="2"/>
  <c r="C24" i="2"/>
  <c r="H95" i="2"/>
  <c r="D34" i="2"/>
  <c r="G27" i="2"/>
  <c r="D85" i="2"/>
  <c r="E20" i="2"/>
  <c r="D45" i="2"/>
  <c r="H37" i="2"/>
  <c r="G72" i="2"/>
  <c r="G95" i="2"/>
  <c r="E14" i="2"/>
  <c r="E87" i="2"/>
  <c r="E9" i="2"/>
  <c r="C65" i="2"/>
  <c r="C57" i="2"/>
  <c r="C52" i="2"/>
  <c r="E84" i="2"/>
  <c r="E53" i="2"/>
  <c r="F93" i="2"/>
  <c r="H27" i="2"/>
  <c r="E45" i="2"/>
  <c r="C76" i="2"/>
  <c r="F57" i="2"/>
  <c r="C60" i="2"/>
  <c r="C59" i="2"/>
  <c r="G93" i="2"/>
  <c r="C51" i="2"/>
  <c r="C95" i="2"/>
  <c r="H23" i="2"/>
  <c r="E44" i="2"/>
  <c r="G84" i="2"/>
  <c r="D92" i="2"/>
  <c r="C49" i="2"/>
  <c r="C44" i="2"/>
  <c r="H19" i="2"/>
  <c r="E62" i="2"/>
  <c r="G62" i="2"/>
  <c r="G85" i="2"/>
  <c r="F78" i="2"/>
  <c r="C79" i="2"/>
  <c r="H15" i="2"/>
  <c r="F88" i="2"/>
  <c r="G91" i="2"/>
  <c r="D82" i="2"/>
  <c r="F90" i="2"/>
  <c r="G61" i="2"/>
  <c r="F85" i="2"/>
  <c r="F95" i="2"/>
  <c r="G92" i="2"/>
  <c r="E76" i="2"/>
  <c r="E54" i="2"/>
  <c r="E46" i="2"/>
  <c r="E83" i="2"/>
  <c r="C50" i="2"/>
  <c r="D59" i="2"/>
  <c r="C64" i="2"/>
  <c r="C48" i="2"/>
  <c r="D48" i="2"/>
  <c r="C55" i="2"/>
  <c r="D90" i="2"/>
  <c r="F86" i="2"/>
  <c r="G55" i="2"/>
  <c r="H91" i="2"/>
  <c r="F52" i="2"/>
  <c r="H77" i="2"/>
  <c r="H88" i="2"/>
  <c r="H76" i="2"/>
  <c r="D63" i="2"/>
  <c r="E51" i="2"/>
  <c r="H33" i="2"/>
  <c r="H30" i="2"/>
  <c r="F66" i="2"/>
  <c r="F76" i="2"/>
  <c r="H17" i="2"/>
  <c r="C62" i="2"/>
  <c r="E88" i="2"/>
  <c r="C56" i="2"/>
  <c r="F55" i="2"/>
  <c r="G64" i="2"/>
  <c r="F43" i="2"/>
  <c r="C63" i="2"/>
  <c r="G63" i="2"/>
  <c r="D49" i="2"/>
  <c r="G56" i="2"/>
  <c r="G43" i="2"/>
  <c r="C47" i="2"/>
  <c r="D79" i="2"/>
  <c r="F79" i="2"/>
  <c r="E94" i="2"/>
  <c r="D78" i="2"/>
  <c r="G47" i="2"/>
  <c r="H87" i="2"/>
  <c r="F44" i="2"/>
  <c r="H73" i="2"/>
  <c r="D55" i="2"/>
  <c r="F75" i="2"/>
  <c r="F51" i="2"/>
  <c r="D94" i="2"/>
  <c r="D58" i="2"/>
  <c r="F60" i="2"/>
  <c r="D50" i="2"/>
  <c r="H14" i="2"/>
  <c r="C54" i="2"/>
  <c r="E90" i="2"/>
  <c r="E66" i="2"/>
  <c r="H83" i="2"/>
  <c r="H36" i="2"/>
  <c r="D47" i="2"/>
  <c r="E52" i="2"/>
  <c r="D83" i="2"/>
  <c r="G65" i="2"/>
  <c r="F62" i="2"/>
  <c r="F54" i="2"/>
  <c r="C66" i="2"/>
  <c r="D64" i="2"/>
  <c r="C58" i="2"/>
  <c r="D56" i="2"/>
  <c r="F59" i="2"/>
  <c r="C46" i="2"/>
  <c r="E91" i="2"/>
  <c r="D46" i="2"/>
  <c r="C61" i="2"/>
  <c r="E75" i="2"/>
  <c r="E82" i="2"/>
  <c r="E57" i="2"/>
  <c r="H89" i="2"/>
  <c r="E58" i="2"/>
  <c r="E43" i="2"/>
  <c r="H28" i="2"/>
  <c r="D57" i="2"/>
  <c r="E55" i="2"/>
  <c r="F92" i="2"/>
  <c r="E72" i="2"/>
  <c r="E79" i="2"/>
  <c r="F87" i="2"/>
  <c r="D74" i="2"/>
  <c r="H81" i="2"/>
  <c r="D65" i="2"/>
  <c r="E86" i="2"/>
  <c r="H32" i="2"/>
  <c r="F64" i="2"/>
  <c r="E65" i="2"/>
  <c r="C53" i="2"/>
  <c r="G54" i="2"/>
  <c r="H24" i="2"/>
  <c r="E47" i="2"/>
  <c r="E95" i="2"/>
  <c r="E73" i="2"/>
  <c r="D51" i="2"/>
  <c r="D66" i="2"/>
  <c r="E63" i="2"/>
  <c r="G48" i="2"/>
  <c r="F91" i="2"/>
  <c r="E78" i="2"/>
  <c r="D86" i="2"/>
  <c r="E48" i="2"/>
  <c r="D61" i="2"/>
  <c r="H34" i="2"/>
  <c r="G57" i="2"/>
  <c r="E92" i="2"/>
  <c r="D54" i="2"/>
  <c r="E56" i="2"/>
  <c r="G82" i="2"/>
  <c r="C45" i="2"/>
  <c r="H80" i="2"/>
  <c r="H93" i="2"/>
  <c r="E74" i="2"/>
  <c r="G66" i="2"/>
  <c r="H94" i="2"/>
  <c r="D76" i="2"/>
  <c r="H20" i="2"/>
  <c r="D20" i="2"/>
  <c r="G19" i="2"/>
  <c r="E18" i="2"/>
  <c r="E23" i="2"/>
  <c r="D53" i="2"/>
  <c r="E60" i="2"/>
  <c r="G77" i="2"/>
  <c r="F56" i="2"/>
  <c r="G49" i="2"/>
  <c r="D37" i="2"/>
  <c r="F4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SRF.txt" type="6" refreshedVersion="0" background="1" saveData="1">
    <textPr fileType="mac" sourceFile="LAD-156364:Users:msivertz:Desktop:GSRF.txt" space="1" consecutive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<sst xmlns="http://schemas.openxmlformats.org/spreadsheetml/2006/main" count="117" uniqueCount="36">
  <si>
    <t>Position</t>
  </si>
  <si>
    <t>Date of last calibration</t>
  </si>
  <si>
    <t>Today's Date</t>
  </si>
  <si>
    <t>Days between</t>
  </si>
  <si>
    <t>Half Life of Cs-137</t>
  </si>
  <si>
    <t>Life time</t>
  </si>
  <si>
    <t>Fraction of lifetime</t>
  </si>
  <si>
    <t>Days per year</t>
  </si>
  <si>
    <t>Correction factor</t>
  </si>
  <si>
    <t>*** Center Turntable at Position 1 Only ***</t>
  </si>
  <si>
    <t>Time of exposure, in minutes</t>
  </si>
  <si>
    <t>Dose (Gy)</t>
  </si>
  <si>
    <t>Dose (cGy)</t>
  </si>
  <si>
    <t>No Attenuation</t>
  </si>
  <si>
    <t>2X</t>
  </si>
  <si>
    <t>5X</t>
  </si>
  <si>
    <t>10X</t>
  </si>
  <si>
    <t>50X</t>
  </si>
  <si>
    <t>100X</t>
  </si>
  <si>
    <t>Dose rate (cGy/min)</t>
  </si>
  <si>
    <t>*** Center Turntable at Position 2 Only ***</t>
  </si>
  <si>
    <t>*** Center Turntable at Position 3 Only ***</t>
  </si>
  <si>
    <t>Water-to-Silicon Conversion factor</t>
  </si>
  <si>
    <t>These tables are for WATER targets</t>
  </si>
  <si>
    <t>WATER</t>
  </si>
  <si>
    <t>SILICON</t>
  </si>
  <si>
    <t xml:space="preserve"> </t>
  </si>
  <si>
    <t>Enter the date of irradiation:</t>
  </si>
  <si>
    <t>Enter the total dose desired:</t>
  </si>
  <si>
    <t>Position 1</t>
  </si>
  <si>
    <t>Position 2</t>
  </si>
  <si>
    <t>Position 3</t>
  </si>
  <si>
    <t>No Atten</t>
  </si>
  <si>
    <t>Exposure Times          in minutes:</t>
  </si>
  <si>
    <t>These tables are for Silicon targets</t>
  </si>
  <si>
    <t>Exposure Times              in minutes: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</si>
</sst>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6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/>
      <diagonal/>
    </border>
    <border>
      <left style="medium">
        <color theme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14" fontId="0" fillId="0" borderId="0" xfId="0" applyNumberFormat="1"/>
    <xf numFmtId="15" fontId="0" fillId="0" borderId="0" xfId="0" applyNumberFormat="1"/>
    <xf numFmtId="164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2" xfId="0" applyFill="1" applyBorder="1"/>
    <xf numFmtId="0" fontId="0" fillId="2" borderId="3" xfId="0" applyFill="1" applyBorder="1"/>
    <xf numFmtId="2" fontId="0" fillId="2" borderId="3" xfId="0" applyNumberFormat="1" applyFill="1" applyBorder="1"/>
    <xf numFmtId="0" fontId="0" fillId="2" borderId="5" xfId="0" applyFill="1" applyBorder="1"/>
    <xf numFmtId="0" fontId="0" fillId="2" borderId="0" xfId="0" applyFill="1" applyBorder="1"/>
    <xf numFmtId="2" fontId="0" fillId="2" borderId="0" xfId="0" applyNumberFormat="1" applyFill="1" applyBorder="1"/>
    <xf numFmtId="0" fontId="0" fillId="2" borderId="4" xfId="0" applyFill="1" applyBorder="1"/>
    <xf numFmtId="0" fontId="0" fillId="2" borderId="6" xfId="0" applyFill="1" applyBorder="1"/>
    <xf numFmtId="14" fontId="7" fillId="0" borderId="9" xfId="0" applyNumberFormat="1" applyFont="1" applyBorder="1" applyAlignment="1" applyProtection="1">
      <alignment horizontal="center"/>
      <protection locked="0"/>
    </xf>
    <xf numFmtId="14" fontId="7" fillId="0" borderId="10" xfId="0" applyNumberFormat="1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0" xfId="0" applyFont="1" applyProtection="1"/>
    <xf numFmtId="2" fontId="7" fillId="0" borderId="0" xfId="0" applyNumberFormat="1" applyFont="1" applyProtection="1"/>
    <xf numFmtId="0" fontId="8" fillId="0" borderId="0" xfId="0" applyFont="1" applyProtection="1"/>
    <xf numFmtId="2" fontId="8" fillId="0" borderId="0" xfId="0" applyNumberFormat="1" applyFont="1" applyProtection="1"/>
    <xf numFmtId="0" fontId="8" fillId="0" borderId="0" xfId="0" applyFont="1" applyBorder="1" applyProtection="1"/>
    <xf numFmtId="0" fontId="8" fillId="0" borderId="9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</xf>
    <xf numFmtId="2" fontId="5" fillId="0" borderId="9" xfId="0" applyNumberFormat="1" applyFont="1" applyBorder="1" applyProtection="1"/>
    <xf numFmtId="2" fontId="5" fillId="0" borderId="12" xfId="0" applyNumberFormat="1" applyFont="1" applyBorder="1" applyProtection="1"/>
    <xf numFmtId="2" fontId="5" fillId="0" borderId="10" xfId="0" applyNumberFormat="1" applyFont="1" applyBorder="1" applyProtection="1"/>
    <xf numFmtId="0" fontId="0" fillId="0" borderId="0" xfId="0" applyProtection="1"/>
    <xf numFmtId="2" fontId="0" fillId="0" borderId="0" xfId="0" applyNumberFormat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2" fontId="0" fillId="2" borderId="20" xfId="0" applyNumberFormat="1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0" fillId="2" borderId="0" xfId="0" applyFill="1" applyBorder="1" applyProtection="1"/>
    <xf numFmtId="2" fontId="0" fillId="2" borderId="0" xfId="0" applyNumberFormat="1" applyFill="1" applyBorder="1" applyProtection="1"/>
    <xf numFmtId="0" fontId="0" fillId="2" borderId="23" xfId="0" applyFill="1" applyBorder="1" applyProtection="1"/>
    <xf numFmtId="0" fontId="0" fillId="0" borderId="24" xfId="0" applyBorder="1" applyProtection="1"/>
    <xf numFmtId="0" fontId="0" fillId="0" borderId="1" xfId="0" applyBorder="1" applyProtection="1"/>
    <xf numFmtId="2" fontId="0" fillId="0" borderId="1" xfId="0" applyNumberFormat="1" applyBorder="1" applyProtection="1"/>
    <xf numFmtId="0" fontId="0" fillId="0" borderId="25" xfId="0" applyBorder="1" applyProtection="1"/>
    <xf numFmtId="0" fontId="0" fillId="2" borderId="24" xfId="0" applyFill="1" applyBorder="1" applyProtection="1"/>
    <xf numFmtId="2" fontId="0" fillId="2" borderId="1" xfId="0" applyNumberFormat="1" applyFill="1" applyBorder="1" applyProtection="1"/>
    <xf numFmtId="2" fontId="0" fillId="6" borderId="1" xfId="0" applyNumberFormat="1" applyFill="1" applyBorder="1" applyProtection="1"/>
    <xf numFmtId="2" fontId="0" fillId="6" borderId="25" xfId="0" applyNumberFormat="1" applyFill="1" applyBorder="1" applyProtection="1"/>
    <xf numFmtId="0" fontId="0" fillId="0" borderId="0" xfId="0" applyBorder="1" applyProtection="1"/>
    <xf numFmtId="0" fontId="0" fillId="2" borderId="26" xfId="0" applyFill="1" applyBorder="1" applyProtection="1"/>
    <xf numFmtId="0" fontId="0" fillId="0" borderId="11" xfId="0" applyBorder="1" applyProtection="1"/>
    <xf numFmtId="2" fontId="0" fillId="2" borderId="11" xfId="0" applyNumberFormat="1" applyFill="1" applyBorder="1" applyProtection="1"/>
    <xf numFmtId="2" fontId="0" fillId="6" borderId="11" xfId="0" applyNumberFormat="1" applyFill="1" applyBorder="1" applyProtection="1"/>
    <xf numFmtId="2" fontId="0" fillId="6" borderId="27" xfId="0" applyNumberFormat="1" applyFill="1" applyBorder="1" applyProtection="1"/>
    <xf numFmtId="0" fontId="6" fillId="0" borderId="28" xfId="0" applyFont="1" applyBorder="1" applyProtection="1"/>
    <xf numFmtId="0" fontId="6" fillId="0" borderId="29" xfId="0" applyFont="1" applyBorder="1" applyProtection="1"/>
    <xf numFmtId="2" fontId="6" fillId="0" borderId="29" xfId="0" applyNumberFormat="1" applyFont="1" applyBorder="1" applyProtection="1"/>
    <xf numFmtId="2" fontId="6" fillId="0" borderId="30" xfId="0" applyNumberFormat="1" applyFont="1" applyBorder="1" applyProtection="1"/>
    <xf numFmtId="2" fontId="0" fillId="0" borderId="0" xfId="0" applyNumberFormat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2" fontId="0" fillId="3" borderId="3" xfId="0" applyNumberFormat="1" applyFill="1" applyBorder="1" applyProtection="1"/>
    <xf numFmtId="2" fontId="0" fillId="3" borderId="4" xfId="0" applyNumberFormat="1" applyFill="1" applyBorder="1" applyProtection="1"/>
    <xf numFmtId="0" fontId="0" fillId="3" borderId="19" xfId="0" applyFill="1" applyBorder="1" applyProtection="1"/>
    <xf numFmtId="0" fontId="0" fillId="3" borderId="20" xfId="0" applyFill="1" applyBorder="1" applyProtection="1"/>
    <xf numFmtId="2" fontId="0" fillId="3" borderId="20" xfId="0" applyNumberFormat="1" applyFill="1" applyBorder="1" applyProtection="1"/>
    <xf numFmtId="2" fontId="0" fillId="3" borderId="21" xfId="0" applyNumberFormat="1" applyFill="1" applyBorder="1" applyProtection="1"/>
    <xf numFmtId="0" fontId="0" fillId="3" borderId="24" xfId="0" applyFill="1" applyBorder="1" applyProtection="1"/>
    <xf numFmtId="2" fontId="0" fillId="3" borderId="1" xfId="0" applyNumberFormat="1" applyFill="1" applyBorder="1" applyProtection="1"/>
    <xf numFmtId="0" fontId="0" fillId="3" borderId="26" xfId="0" applyFill="1" applyBorder="1" applyProtection="1"/>
    <xf numFmtId="2" fontId="0" fillId="3" borderId="11" xfId="0" applyNumberFormat="1" applyFill="1" applyBorder="1" applyProtection="1"/>
    <xf numFmtId="0" fontId="6" fillId="3" borderId="15" xfId="0" applyFont="1" applyFill="1" applyBorder="1" applyProtection="1"/>
    <xf numFmtId="0" fontId="6" fillId="0" borderId="16" xfId="0" applyFont="1" applyBorder="1" applyProtection="1"/>
    <xf numFmtId="0" fontId="3" fillId="5" borderId="2" xfId="0" applyFont="1" applyFill="1" applyBorder="1" applyProtection="1"/>
    <xf numFmtId="0" fontId="3" fillId="5" borderId="3" xfId="0" applyFont="1" applyFill="1" applyBorder="1" applyProtection="1"/>
    <xf numFmtId="2" fontId="3" fillId="5" borderId="3" xfId="0" applyNumberFormat="1" applyFont="1" applyFill="1" applyBorder="1" applyProtection="1"/>
    <xf numFmtId="0" fontId="0" fillId="5" borderId="3" xfId="0" applyFill="1" applyBorder="1" applyProtection="1"/>
    <xf numFmtId="0" fontId="0" fillId="5" borderId="4" xfId="0" applyFill="1" applyBorder="1" applyProtection="1"/>
    <xf numFmtId="0" fontId="3" fillId="5" borderId="19" xfId="0" applyFont="1" applyFill="1" applyBorder="1" applyProtection="1"/>
    <xf numFmtId="0" fontId="3" fillId="5" borderId="20" xfId="0" applyFont="1" applyFill="1" applyBorder="1" applyProtection="1"/>
    <xf numFmtId="2" fontId="3" fillId="5" borderId="20" xfId="0" applyNumberFormat="1" applyFont="1" applyFill="1" applyBorder="1" applyProtection="1"/>
    <xf numFmtId="0" fontId="0" fillId="5" borderId="20" xfId="0" applyFill="1" applyBorder="1" applyProtection="1"/>
    <xf numFmtId="0" fontId="0" fillId="5" borderId="21" xfId="0" applyFill="1" applyBorder="1" applyProtection="1"/>
    <xf numFmtId="0" fontId="0" fillId="4" borderId="24" xfId="0" applyFill="1" applyBorder="1" applyProtection="1"/>
    <xf numFmtId="2" fontId="0" fillId="4" borderId="1" xfId="0" applyNumberFormat="1" applyFill="1" applyBorder="1" applyProtection="1"/>
    <xf numFmtId="0" fontId="0" fillId="4" borderId="26" xfId="0" applyFill="1" applyBorder="1" applyProtection="1"/>
    <xf numFmtId="2" fontId="0" fillId="4" borderId="11" xfId="0" applyNumberFormat="1" applyFill="1" applyBorder="1" applyProtection="1"/>
    <xf numFmtId="0" fontId="4" fillId="0" borderId="0" xfId="0" applyFont="1" applyProtection="1"/>
    <xf numFmtId="0" fontId="7" fillId="0" borderId="17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</xf>
    <xf numFmtId="2" fontId="5" fillId="0" borderId="18" xfId="0" applyNumberFormat="1" applyFont="1" applyBorder="1" applyProtection="1"/>
    <xf numFmtId="0" fontId="0" fillId="3" borderId="22" xfId="0" applyFill="1" applyBorder="1" applyProtection="1"/>
    <xf numFmtId="0" fontId="0" fillId="3" borderId="0" xfId="0" applyFill="1" applyBorder="1" applyProtection="1"/>
    <xf numFmtId="2" fontId="0" fillId="3" borderId="0" xfId="0" applyNumberFormat="1" applyFill="1" applyBorder="1" applyProtection="1"/>
    <xf numFmtId="2" fontId="0" fillId="3" borderId="23" xfId="0" applyNumberFormat="1" applyFill="1" applyBorder="1" applyProtection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SRF" connectionId="1" xr16:uid="{00000000-0016-0000-0000-000000000000}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4"/>
  <sheetViews>
    <sheetView workbookViewId="0">
      <selection activeCell="C3" sqref="C3"/>
    </sheetView>
  </sheetViews>
  <sheetFormatPr baseColWidth="10" defaultRowHeight="16" x14ac:dyDescent="0.2"/>
  <cols>
    <col min="1" max="1" width="18.33203125" bestFit="1" customWidth="1"/>
    <col min="2" max="2" width="12.1640625" bestFit="1" customWidth="1"/>
    <col min="3" max="3" width="13.83203125" bestFit="1" customWidth="1"/>
    <col min="4" max="7" width="7.1640625" bestFit="1" customWidth="1"/>
    <col min="8" max="8" width="8.1640625" bestFit="1" customWidth="1"/>
  </cols>
  <sheetData>
    <row r="1" spans="1:8" x14ac:dyDescent="0.2">
      <c r="B1" t="s">
        <v>24</v>
      </c>
      <c r="C1" t="s">
        <v>25</v>
      </c>
    </row>
    <row r="2" spans="1:8" x14ac:dyDescent="0.2">
      <c r="A2" t="s">
        <v>1</v>
      </c>
      <c r="B2" s="2">
        <v>42828</v>
      </c>
      <c r="C2" s="2">
        <v>42828</v>
      </c>
    </row>
    <row r="3" spans="1:8" x14ac:dyDescent="0.2">
      <c r="A3" t="s">
        <v>2</v>
      </c>
      <c r="B3" s="2">
        <f>'Biology|Water'!G3</f>
        <v>44306</v>
      </c>
      <c r="C3" s="2">
        <f>'Electronics|Silicon'!G3</f>
        <v>44671</v>
      </c>
    </row>
    <row r="4" spans="1:8" x14ac:dyDescent="0.2">
      <c r="A4" t="s">
        <v>3</v>
      </c>
      <c r="B4">
        <f>B3-B2</f>
        <v>1478</v>
      </c>
      <c r="C4">
        <f>C3-C2</f>
        <v>1843</v>
      </c>
    </row>
    <row r="5" spans="1:8" x14ac:dyDescent="0.2">
      <c r="A5" t="s">
        <v>4</v>
      </c>
      <c r="B5">
        <v>30.17</v>
      </c>
      <c r="C5">
        <v>30.17</v>
      </c>
    </row>
    <row r="6" spans="1:8" x14ac:dyDescent="0.2">
      <c r="A6" t="s">
        <v>5</v>
      </c>
      <c r="B6">
        <f>B5/LN(2)</f>
        <v>43.526109383620032</v>
      </c>
      <c r="C6">
        <f>C5/LN(2)</f>
        <v>43.526109383620032</v>
      </c>
    </row>
    <row r="7" spans="1:8" x14ac:dyDescent="0.2">
      <c r="A7" t="s">
        <v>7</v>
      </c>
      <c r="B7">
        <v>365.25</v>
      </c>
      <c r="C7">
        <v>365.25</v>
      </c>
    </row>
    <row r="8" spans="1:8" x14ac:dyDescent="0.2">
      <c r="A8" t="s">
        <v>6</v>
      </c>
      <c r="B8">
        <f>B4/(B6*B7)</f>
        <v>9.2968186697248476E-2</v>
      </c>
      <c r="C8">
        <f>C4/(C6*C7)</f>
        <v>0.115927177322753</v>
      </c>
    </row>
    <row r="9" spans="1:8" x14ac:dyDescent="0.2">
      <c r="A9" s="1" t="s">
        <v>8</v>
      </c>
      <c r="B9" s="3">
        <f>EXP(B8*-1)</f>
        <v>0.91122248883193879</v>
      </c>
      <c r="C9" s="3">
        <f>EXP(C8*-1)</f>
        <v>0.890540072448471</v>
      </c>
    </row>
    <row r="10" spans="1:8" x14ac:dyDescent="0.2">
      <c r="A10" s="1" t="s">
        <v>22</v>
      </c>
      <c r="B10" s="3">
        <v>0.89800000000000002</v>
      </c>
    </row>
    <row r="11" spans="1:8" ht="17" thickBot="1" x14ac:dyDescent="0.25">
      <c r="A11" s="1"/>
      <c r="B11" s="3"/>
    </row>
    <row r="12" spans="1:8" x14ac:dyDescent="0.2">
      <c r="A12" s="12" t="s">
        <v>9</v>
      </c>
      <c r="B12" s="13"/>
      <c r="C12" s="14"/>
      <c r="D12" s="13"/>
      <c r="E12" s="13"/>
      <c r="F12" s="13"/>
      <c r="G12" s="13"/>
      <c r="H12" s="18"/>
    </row>
    <row r="13" spans="1:8" x14ac:dyDescent="0.2">
      <c r="A13" s="15" t="s">
        <v>10</v>
      </c>
      <c r="B13" s="16"/>
      <c r="C13" s="17"/>
      <c r="D13" s="16"/>
      <c r="E13" s="16"/>
      <c r="F13" s="16"/>
      <c r="G13" s="16"/>
      <c r="H13" s="19"/>
    </row>
    <row r="14" spans="1:8" x14ac:dyDescent="0.2">
      <c r="A14" s="9"/>
      <c r="B14" s="6"/>
      <c r="C14" s="7"/>
      <c r="D14" s="6"/>
      <c r="E14" s="6"/>
      <c r="F14" s="6"/>
      <c r="G14" s="6"/>
      <c r="H14" s="8"/>
    </row>
    <row r="15" spans="1:8" x14ac:dyDescent="0.2">
      <c r="A15" s="10" t="s">
        <v>11</v>
      </c>
      <c r="B15" s="4" t="s">
        <v>12</v>
      </c>
      <c r="C15" s="5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11" t="s">
        <v>18</v>
      </c>
    </row>
    <row r="16" spans="1:8" x14ac:dyDescent="0.2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x14ac:dyDescent="0.2">
      <c r="A17">
        <v>5.0000000000000001E-3</v>
      </c>
      <c r="B17">
        <v>0.5</v>
      </c>
      <c r="C17">
        <v>0</v>
      </c>
      <c r="D17">
        <v>0</v>
      </c>
      <c r="E17">
        <v>0</v>
      </c>
      <c r="F17">
        <v>0.01</v>
      </c>
      <c r="G17">
        <v>0.03</v>
      </c>
      <c r="H17">
        <v>7.0000000000000007E-2</v>
      </c>
    </row>
    <row r="18" spans="1:8" x14ac:dyDescent="0.2">
      <c r="A18">
        <v>0.01</v>
      </c>
      <c r="B18">
        <v>1</v>
      </c>
      <c r="C18">
        <v>0</v>
      </c>
      <c r="D18">
        <v>0</v>
      </c>
      <c r="E18">
        <v>0.01</v>
      </c>
      <c r="F18">
        <v>0.02</v>
      </c>
      <c r="G18">
        <v>7.0000000000000007E-2</v>
      </c>
      <c r="H18">
        <v>0.14000000000000001</v>
      </c>
    </row>
    <row r="19" spans="1:8" x14ac:dyDescent="0.2">
      <c r="A19">
        <v>2.5000000000000001E-2</v>
      </c>
      <c r="B19">
        <v>2.5</v>
      </c>
      <c r="C19">
        <v>0</v>
      </c>
      <c r="D19">
        <v>0.01</v>
      </c>
      <c r="E19">
        <v>0.02</v>
      </c>
      <c r="F19">
        <v>0.04</v>
      </c>
      <c r="G19">
        <v>0.17</v>
      </c>
      <c r="H19">
        <v>0.35</v>
      </c>
    </row>
    <row r="20" spans="1:8" x14ac:dyDescent="0.2">
      <c r="A20">
        <v>0.05</v>
      </c>
      <c r="B20">
        <v>5</v>
      </c>
      <c r="C20">
        <v>0.01</v>
      </c>
      <c r="D20">
        <v>0.02</v>
      </c>
      <c r="E20">
        <v>0.04</v>
      </c>
      <c r="F20">
        <v>0.08</v>
      </c>
      <c r="G20">
        <v>0.34</v>
      </c>
      <c r="H20">
        <v>0.71</v>
      </c>
    </row>
    <row r="21" spans="1:8" x14ac:dyDescent="0.2">
      <c r="A21">
        <v>0.1</v>
      </c>
      <c r="B21">
        <v>10</v>
      </c>
      <c r="C21">
        <v>0.02</v>
      </c>
      <c r="D21">
        <v>0.03</v>
      </c>
      <c r="E21">
        <v>0.08</v>
      </c>
      <c r="F21">
        <v>0.15</v>
      </c>
      <c r="G21">
        <v>0.68</v>
      </c>
      <c r="H21">
        <v>1.42</v>
      </c>
    </row>
    <row r="22" spans="1:8" x14ac:dyDescent="0.2">
      <c r="A22">
        <v>0.2</v>
      </c>
      <c r="B22">
        <v>20</v>
      </c>
      <c r="C22">
        <v>0.03</v>
      </c>
      <c r="D22">
        <v>7.0000000000000007E-2</v>
      </c>
      <c r="E22">
        <v>0.15</v>
      </c>
      <c r="F22">
        <v>0.31</v>
      </c>
      <c r="G22">
        <v>1.37</v>
      </c>
      <c r="H22">
        <v>2.84</v>
      </c>
    </row>
    <row r="23" spans="1:8" x14ac:dyDescent="0.2">
      <c r="A23">
        <v>0.25</v>
      </c>
      <c r="B23">
        <v>25</v>
      </c>
      <c r="C23">
        <v>0.04</v>
      </c>
      <c r="D23">
        <v>0.08</v>
      </c>
      <c r="E23">
        <v>0.19</v>
      </c>
      <c r="F23">
        <v>0.38</v>
      </c>
      <c r="G23">
        <v>1.71</v>
      </c>
      <c r="H23">
        <v>3.54</v>
      </c>
    </row>
    <row r="24" spans="1:8" x14ac:dyDescent="0.2">
      <c r="A24">
        <v>0.5</v>
      </c>
      <c r="B24">
        <v>50</v>
      </c>
      <c r="C24">
        <v>0.08</v>
      </c>
      <c r="D24">
        <v>0.16</v>
      </c>
      <c r="E24">
        <v>0.38</v>
      </c>
      <c r="F24">
        <v>0.77</v>
      </c>
      <c r="G24">
        <v>3.42</v>
      </c>
      <c r="H24">
        <v>7.09</v>
      </c>
    </row>
    <row r="25" spans="1:8" x14ac:dyDescent="0.2">
      <c r="A25">
        <v>0.75</v>
      </c>
      <c r="B25">
        <v>75</v>
      </c>
      <c r="C25">
        <v>0.11</v>
      </c>
      <c r="D25">
        <v>0.25</v>
      </c>
      <c r="E25">
        <v>0.56999999999999995</v>
      </c>
      <c r="F25">
        <v>1.1499999999999999</v>
      </c>
      <c r="G25">
        <v>5.13</v>
      </c>
      <c r="H25">
        <v>10.63</v>
      </c>
    </row>
    <row r="26" spans="1:8" x14ac:dyDescent="0.2">
      <c r="A26">
        <v>1</v>
      </c>
      <c r="B26">
        <v>100</v>
      </c>
      <c r="C26">
        <v>0.15</v>
      </c>
      <c r="D26">
        <v>0.33</v>
      </c>
      <c r="E26">
        <v>0.76</v>
      </c>
      <c r="F26">
        <v>1.53</v>
      </c>
      <c r="G26">
        <v>6.83</v>
      </c>
      <c r="H26">
        <v>14.18</v>
      </c>
    </row>
    <row r="27" spans="1:8" x14ac:dyDescent="0.2">
      <c r="A27">
        <v>1.25</v>
      </c>
      <c r="B27">
        <v>125</v>
      </c>
      <c r="C27">
        <v>0.19</v>
      </c>
      <c r="D27">
        <v>0.41</v>
      </c>
      <c r="E27">
        <v>0.95</v>
      </c>
      <c r="F27">
        <v>1.91</v>
      </c>
      <c r="G27">
        <v>8.5399999999999991</v>
      </c>
      <c r="H27">
        <v>17.72</v>
      </c>
    </row>
    <row r="28" spans="1:8" x14ac:dyDescent="0.2">
      <c r="A28">
        <v>1.5</v>
      </c>
      <c r="B28">
        <v>150</v>
      </c>
      <c r="C28">
        <v>0.23</v>
      </c>
      <c r="D28">
        <v>0.49</v>
      </c>
      <c r="E28">
        <v>1.1399999999999999</v>
      </c>
      <c r="F28">
        <v>2.2999999999999998</v>
      </c>
      <c r="G28">
        <v>10.25</v>
      </c>
      <c r="H28">
        <v>21.26</v>
      </c>
    </row>
    <row r="29" spans="1:8" x14ac:dyDescent="0.2">
      <c r="A29">
        <v>1.75</v>
      </c>
      <c r="B29">
        <v>175</v>
      </c>
      <c r="C29">
        <v>0.27</v>
      </c>
      <c r="D29">
        <v>0.56999999999999995</v>
      </c>
      <c r="E29">
        <v>1.33</v>
      </c>
      <c r="F29">
        <v>2.68</v>
      </c>
      <c r="G29">
        <v>11.96</v>
      </c>
      <c r="H29">
        <v>24.81</v>
      </c>
    </row>
    <row r="30" spans="1:8" x14ac:dyDescent="0.2">
      <c r="A30">
        <v>2</v>
      </c>
      <c r="B30">
        <v>200</v>
      </c>
      <c r="C30">
        <v>0.3</v>
      </c>
      <c r="D30">
        <v>0.65</v>
      </c>
      <c r="E30">
        <v>1.52</v>
      </c>
      <c r="F30">
        <v>3.06</v>
      </c>
      <c r="G30">
        <v>13.67</v>
      </c>
      <c r="H30">
        <v>28.35</v>
      </c>
    </row>
    <row r="31" spans="1:8" x14ac:dyDescent="0.2">
      <c r="A31">
        <v>2.5</v>
      </c>
      <c r="B31">
        <v>250</v>
      </c>
      <c r="C31">
        <v>0.38</v>
      </c>
      <c r="D31">
        <v>0.82</v>
      </c>
      <c r="E31">
        <v>1.9</v>
      </c>
      <c r="F31">
        <v>3.83</v>
      </c>
      <c r="G31">
        <v>17.09</v>
      </c>
      <c r="H31">
        <v>35.44</v>
      </c>
    </row>
    <row r="32" spans="1:8" x14ac:dyDescent="0.2">
      <c r="A32">
        <v>3</v>
      </c>
      <c r="B32">
        <v>300</v>
      </c>
      <c r="C32">
        <v>0.45</v>
      </c>
      <c r="D32">
        <v>0.98</v>
      </c>
      <c r="E32">
        <v>2.2799999999999998</v>
      </c>
      <c r="F32">
        <v>4.5999999999999996</v>
      </c>
      <c r="G32">
        <v>20.5</v>
      </c>
      <c r="H32">
        <v>42.53</v>
      </c>
    </row>
    <row r="33" spans="1:8" x14ac:dyDescent="0.2">
      <c r="A33">
        <v>4</v>
      </c>
      <c r="B33">
        <v>400</v>
      </c>
      <c r="C33">
        <v>0.61</v>
      </c>
      <c r="D33">
        <v>1.31</v>
      </c>
      <c r="E33">
        <v>3.04</v>
      </c>
      <c r="F33">
        <v>6.13</v>
      </c>
      <c r="G33">
        <v>27.34</v>
      </c>
      <c r="H33">
        <v>56.71</v>
      </c>
    </row>
    <row r="34" spans="1:8" x14ac:dyDescent="0.2">
      <c r="A34">
        <v>5</v>
      </c>
      <c r="B34">
        <v>500</v>
      </c>
      <c r="C34">
        <v>0.76</v>
      </c>
      <c r="D34">
        <v>1.63</v>
      </c>
      <c r="E34">
        <v>3.8</v>
      </c>
      <c r="F34">
        <v>7.66</v>
      </c>
      <c r="G34">
        <v>34.17</v>
      </c>
      <c r="H34">
        <v>70.88</v>
      </c>
    </row>
    <row r="35" spans="1:8" x14ac:dyDescent="0.2">
      <c r="A35">
        <v>6</v>
      </c>
      <c r="B35">
        <v>600</v>
      </c>
      <c r="C35">
        <v>0.91</v>
      </c>
      <c r="D35">
        <v>1.96</v>
      </c>
      <c r="E35">
        <v>4.5599999999999996</v>
      </c>
      <c r="F35">
        <v>9.19</v>
      </c>
      <c r="G35">
        <v>41</v>
      </c>
      <c r="H35">
        <v>85.06</v>
      </c>
    </row>
    <row r="36" spans="1:8" x14ac:dyDescent="0.2">
      <c r="A36">
        <v>7.5</v>
      </c>
      <c r="B36">
        <v>750</v>
      </c>
      <c r="C36">
        <v>1.1399999999999999</v>
      </c>
      <c r="D36">
        <v>2.4500000000000002</v>
      </c>
      <c r="E36">
        <v>5.7</v>
      </c>
      <c r="F36">
        <v>11.49</v>
      </c>
      <c r="G36">
        <v>51.26</v>
      </c>
      <c r="H36">
        <v>106.32</v>
      </c>
    </row>
    <row r="37" spans="1:8" x14ac:dyDescent="0.2">
      <c r="A37">
        <v>8</v>
      </c>
      <c r="B37">
        <v>800</v>
      </c>
      <c r="C37">
        <v>1.21</v>
      </c>
      <c r="D37">
        <v>2.62</v>
      </c>
      <c r="E37">
        <v>6.08</v>
      </c>
      <c r="F37">
        <v>12.25</v>
      </c>
      <c r="G37">
        <v>54.67</v>
      </c>
      <c r="H37">
        <v>113.41</v>
      </c>
    </row>
    <row r="38" spans="1:8" x14ac:dyDescent="0.2">
      <c r="A38">
        <v>10</v>
      </c>
      <c r="B38">
        <v>1000</v>
      </c>
      <c r="C38">
        <v>1.52</v>
      </c>
      <c r="D38">
        <v>3.27</v>
      </c>
      <c r="E38">
        <v>7.6</v>
      </c>
      <c r="F38">
        <v>15.32</v>
      </c>
      <c r="G38">
        <v>68.34</v>
      </c>
      <c r="H38">
        <v>141.77000000000001</v>
      </c>
    </row>
    <row r="39" spans="1:8" x14ac:dyDescent="0.2">
      <c r="A39">
        <v>12</v>
      </c>
      <c r="B39">
        <v>1200</v>
      </c>
      <c r="C39">
        <v>1.82</v>
      </c>
      <c r="D39">
        <v>3.92</v>
      </c>
      <c r="E39">
        <v>9.1199999999999992</v>
      </c>
      <c r="F39">
        <v>18.38</v>
      </c>
      <c r="G39">
        <v>82.01</v>
      </c>
      <c r="H39">
        <v>170.12</v>
      </c>
    </row>
    <row r="40" spans="1:8" x14ac:dyDescent="0.2">
      <c r="A40" t="s">
        <v>19</v>
      </c>
      <c r="C40">
        <v>659.65</v>
      </c>
      <c r="D40">
        <v>305.89</v>
      </c>
      <c r="E40">
        <v>131.63</v>
      </c>
      <c r="F40">
        <v>65.28</v>
      </c>
      <c r="G40">
        <v>14.63</v>
      </c>
      <c r="H40">
        <v>7.05</v>
      </c>
    </row>
    <row r="42" spans="1:8" x14ac:dyDescent="0.2">
      <c r="A42" t="s">
        <v>0</v>
      </c>
      <c r="B42">
        <v>2</v>
      </c>
    </row>
    <row r="43" spans="1:8" x14ac:dyDescent="0.2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2">
      <c r="A44">
        <v>5.0000000000000001E-3</v>
      </c>
      <c r="B44">
        <v>0.5</v>
      </c>
      <c r="C44">
        <v>0</v>
      </c>
      <c r="D44">
        <v>0.01</v>
      </c>
      <c r="E44">
        <v>0.02</v>
      </c>
      <c r="F44">
        <v>0.03</v>
      </c>
      <c r="G44">
        <v>0.15</v>
      </c>
      <c r="H44">
        <v>0.32</v>
      </c>
    </row>
    <row r="45" spans="1:8" x14ac:dyDescent="0.2">
      <c r="A45">
        <v>0.01</v>
      </c>
      <c r="B45">
        <v>1</v>
      </c>
      <c r="C45">
        <v>0.01</v>
      </c>
      <c r="D45">
        <v>0.01</v>
      </c>
      <c r="E45">
        <v>0.03</v>
      </c>
      <c r="F45">
        <v>7.0000000000000007E-2</v>
      </c>
      <c r="G45">
        <v>0.31</v>
      </c>
      <c r="H45">
        <v>0.64</v>
      </c>
    </row>
    <row r="46" spans="1:8" x14ac:dyDescent="0.2">
      <c r="A46">
        <v>2.5000000000000001E-2</v>
      </c>
      <c r="B46">
        <v>2.5</v>
      </c>
      <c r="C46">
        <v>0.02</v>
      </c>
      <c r="D46">
        <v>0.04</v>
      </c>
      <c r="E46">
        <v>0.09</v>
      </c>
      <c r="F46">
        <v>0.17</v>
      </c>
      <c r="G46">
        <v>0.77</v>
      </c>
      <c r="H46">
        <v>1.61</v>
      </c>
    </row>
    <row r="47" spans="1:8" x14ac:dyDescent="0.2">
      <c r="A47">
        <v>0.05</v>
      </c>
      <c r="B47">
        <v>5</v>
      </c>
      <c r="C47">
        <v>0.03</v>
      </c>
      <c r="D47">
        <v>7.0000000000000007E-2</v>
      </c>
      <c r="E47">
        <v>0.17</v>
      </c>
      <c r="F47">
        <v>0.35</v>
      </c>
      <c r="G47">
        <v>1.55</v>
      </c>
      <c r="H47">
        <v>3.21</v>
      </c>
    </row>
    <row r="48" spans="1:8" x14ac:dyDescent="0.2">
      <c r="A48">
        <v>0.1</v>
      </c>
      <c r="B48">
        <v>10</v>
      </c>
      <c r="C48">
        <v>7.0000000000000007E-2</v>
      </c>
      <c r="D48">
        <v>0.15</v>
      </c>
      <c r="E48">
        <v>0.34</v>
      </c>
      <c r="F48">
        <v>0.69</v>
      </c>
      <c r="G48">
        <v>3.1</v>
      </c>
      <c r="H48">
        <v>6.43</v>
      </c>
    </row>
    <row r="49" spans="1:8" x14ac:dyDescent="0.2">
      <c r="A49">
        <v>0.2</v>
      </c>
      <c r="B49">
        <v>20</v>
      </c>
      <c r="C49">
        <v>0.14000000000000001</v>
      </c>
      <c r="D49">
        <v>0.3</v>
      </c>
      <c r="E49">
        <v>0.69</v>
      </c>
      <c r="F49">
        <v>1.39</v>
      </c>
      <c r="G49">
        <v>6.2</v>
      </c>
      <c r="H49">
        <v>12.86</v>
      </c>
    </row>
    <row r="50" spans="1:8" x14ac:dyDescent="0.2">
      <c r="A50">
        <v>0.25</v>
      </c>
      <c r="B50">
        <v>25</v>
      </c>
      <c r="C50">
        <v>0.17</v>
      </c>
      <c r="D50">
        <v>0.37</v>
      </c>
      <c r="E50">
        <v>0.86</v>
      </c>
      <c r="F50">
        <v>1.74</v>
      </c>
      <c r="G50">
        <v>7.75</v>
      </c>
      <c r="H50">
        <v>16.07</v>
      </c>
    </row>
    <row r="51" spans="1:8" x14ac:dyDescent="0.2">
      <c r="A51">
        <v>0.5</v>
      </c>
      <c r="B51">
        <v>50</v>
      </c>
      <c r="C51">
        <v>0.34</v>
      </c>
      <c r="D51">
        <v>0.74</v>
      </c>
      <c r="E51">
        <v>1.72</v>
      </c>
      <c r="F51">
        <v>3.47</v>
      </c>
      <c r="G51">
        <v>15.5</v>
      </c>
      <c r="H51">
        <v>32.15</v>
      </c>
    </row>
    <row r="52" spans="1:8" x14ac:dyDescent="0.2">
      <c r="A52">
        <v>0.75</v>
      </c>
      <c r="B52">
        <v>75</v>
      </c>
      <c r="C52">
        <v>0.52</v>
      </c>
      <c r="D52">
        <v>1.1100000000000001</v>
      </c>
      <c r="E52">
        <v>2.58</v>
      </c>
      <c r="F52">
        <v>5.21</v>
      </c>
      <c r="G52">
        <v>23.25</v>
      </c>
      <c r="H52">
        <v>48.22</v>
      </c>
    </row>
    <row r="53" spans="1:8" x14ac:dyDescent="0.2">
      <c r="A53">
        <v>1</v>
      </c>
      <c r="B53">
        <v>100</v>
      </c>
      <c r="C53">
        <v>0.69</v>
      </c>
      <c r="D53">
        <v>1.48</v>
      </c>
      <c r="E53">
        <v>3.45</v>
      </c>
      <c r="F53">
        <v>6.95</v>
      </c>
      <c r="G53">
        <v>31</v>
      </c>
      <c r="H53">
        <v>64.3</v>
      </c>
    </row>
    <row r="54" spans="1:8" x14ac:dyDescent="0.2">
      <c r="A54">
        <v>1.25</v>
      </c>
      <c r="B54">
        <v>125</v>
      </c>
      <c r="C54">
        <v>0.86</v>
      </c>
      <c r="D54">
        <v>1.85</v>
      </c>
      <c r="E54">
        <v>4.3099999999999996</v>
      </c>
      <c r="F54">
        <v>8.68</v>
      </c>
      <c r="G54">
        <v>38.75</v>
      </c>
      <c r="H54">
        <v>80.37</v>
      </c>
    </row>
    <row r="55" spans="1:8" x14ac:dyDescent="0.2">
      <c r="A55">
        <v>1.5</v>
      </c>
      <c r="B55">
        <v>150</v>
      </c>
      <c r="C55">
        <v>1.03</v>
      </c>
      <c r="D55">
        <v>2.2200000000000002</v>
      </c>
      <c r="E55">
        <v>5.17</v>
      </c>
      <c r="F55">
        <v>10.42</v>
      </c>
      <c r="G55">
        <v>46.49</v>
      </c>
      <c r="H55">
        <v>96.45</v>
      </c>
    </row>
    <row r="56" spans="1:8" x14ac:dyDescent="0.2">
      <c r="A56">
        <v>1.75</v>
      </c>
      <c r="B56">
        <v>175</v>
      </c>
      <c r="C56">
        <v>1.2</v>
      </c>
      <c r="D56">
        <v>2.59</v>
      </c>
      <c r="E56">
        <v>6.03</v>
      </c>
      <c r="F56">
        <v>12.16</v>
      </c>
      <c r="G56">
        <v>54.24</v>
      </c>
      <c r="H56">
        <v>112.52</v>
      </c>
    </row>
    <row r="57" spans="1:8" x14ac:dyDescent="0.2">
      <c r="A57">
        <v>2</v>
      </c>
      <c r="B57">
        <v>200</v>
      </c>
      <c r="C57">
        <v>1.38</v>
      </c>
      <c r="D57">
        <v>2.97</v>
      </c>
      <c r="E57">
        <v>6.89</v>
      </c>
      <c r="F57">
        <v>13.9</v>
      </c>
      <c r="G57">
        <v>61.99</v>
      </c>
      <c r="H57">
        <v>128.6</v>
      </c>
    </row>
    <row r="58" spans="1:8" x14ac:dyDescent="0.2">
      <c r="A58">
        <v>2.5</v>
      </c>
      <c r="B58">
        <v>250</v>
      </c>
      <c r="C58">
        <v>1.72</v>
      </c>
      <c r="D58">
        <v>3.71</v>
      </c>
      <c r="E58">
        <v>8.61</v>
      </c>
      <c r="F58">
        <v>17.37</v>
      </c>
      <c r="G58">
        <v>77.489999999999995</v>
      </c>
      <c r="H58">
        <v>160.74</v>
      </c>
    </row>
    <row r="59" spans="1:8" x14ac:dyDescent="0.2">
      <c r="A59">
        <v>3</v>
      </c>
      <c r="B59">
        <v>300</v>
      </c>
      <c r="C59">
        <v>2.06</v>
      </c>
      <c r="D59">
        <v>4.45</v>
      </c>
      <c r="E59">
        <v>10.34</v>
      </c>
      <c r="F59">
        <v>20.84</v>
      </c>
      <c r="G59">
        <v>92.99</v>
      </c>
      <c r="H59">
        <v>192.89</v>
      </c>
    </row>
    <row r="60" spans="1:8" x14ac:dyDescent="0.2">
      <c r="A60">
        <v>4</v>
      </c>
      <c r="B60">
        <v>400</v>
      </c>
      <c r="C60">
        <v>2.75</v>
      </c>
      <c r="D60">
        <v>5.93</v>
      </c>
      <c r="E60">
        <v>13.78</v>
      </c>
      <c r="F60">
        <v>27.79</v>
      </c>
      <c r="G60">
        <v>123.98</v>
      </c>
      <c r="H60">
        <v>257.19</v>
      </c>
    </row>
    <row r="61" spans="1:8" x14ac:dyDescent="0.2">
      <c r="A61">
        <v>5</v>
      </c>
      <c r="B61">
        <v>500</v>
      </c>
      <c r="C61">
        <v>3.44</v>
      </c>
      <c r="D61">
        <v>7.41</v>
      </c>
      <c r="E61">
        <v>17.23</v>
      </c>
      <c r="F61">
        <v>34.74</v>
      </c>
      <c r="G61">
        <v>154.97999999999999</v>
      </c>
      <c r="H61">
        <v>321.49</v>
      </c>
    </row>
    <row r="62" spans="1:8" x14ac:dyDescent="0.2">
      <c r="A62">
        <v>6</v>
      </c>
      <c r="B62">
        <v>600</v>
      </c>
      <c r="C62">
        <v>4.13</v>
      </c>
      <c r="D62">
        <v>8.9</v>
      </c>
      <c r="E62">
        <v>20.67</v>
      </c>
      <c r="F62">
        <v>41.69</v>
      </c>
      <c r="G62">
        <v>185.98</v>
      </c>
      <c r="H62">
        <v>385.79</v>
      </c>
    </row>
    <row r="63" spans="1:8" x14ac:dyDescent="0.2">
      <c r="A63">
        <v>7.5</v>
      </c>
      <c r="B63">
        <v>750</v>
      </c>
      <c r="C63">
        <v>5.16</v>
      </c>
      <c r="D63">
        <v>11.12</v>
      </c>
      <c r="E63">
        <v>25.84</v>
      </c>
      <c r="F63">
        <v>52.11</v>
      </c>
      <c r="G63">
        <v>232.47</v>
      </c>
      <c r="H63">
        <v>482.23</v>
      </c>
    </row>
    <row r="64" spans="1:8" x14ac:dyDescent="0.2">
      <c r="A64">
        <v>8</v>
      </c>
      <c r="B64">
        <v>800</v>
      </c>
      <c r="C64">
        <v>5.5</v>
      </c>
      <c r="D64">
        <v>11.86</v>
      </c>
      <c r="E64">
        <v>27.57</v>
      </c>
      <c r="F64">
        <v>55.58</v>
      </c>
      <c r="G64">
        <v>247.97</v>
      </c>
      <c r="H64">
        <v>514.38</v>
      </c>
    </row>
    <row r="65" spans="1:8" x14ac:dyDescent="0.2">
      <c r="A65">
        <v>10</v>
      </c>
      <c r="B65">
        <v>1000</v>
      </c>
      <c r="C65">
        <v>6.88</v>
      </c>
      <c r="D65">
        <v>14.83</v>
      </c>
      <c r="E65">
        <v>34.46</v>
      </c>
      <c r="F65">
        <v>69.48</v>
      </c>
      <c r="G65">
        <v>309.95999999999998</v>
      </c>
      <c r="H65">
        <v>642.98</v>
      </c>
    </row>
    <row r="66" spans="1:8" x14ac:dyDescent="0.2">
      <c r="A66">
        <v>12</v>
      </c>
      <c r="B66">
        <v>1200</v>
      </c>
      <c r="C66">
        <v>8.25</v>
      </c>
      <c r="D66">
        <v>17.79</v>
      </c>
      <c r="E66">
        <v>41.35</v>
      </c>
      <c r="F66">
        <v>83.37</v>
      </c>
      <c r="G66">
        <v>371.95</v>
      </c>
      <c r="H66">
        <v>771.58</v>
      </c>
    </row>
    <row r="67" spans="1:8" x14ac:dyDescent="0.2">
      <c r="A67" t="s">
        <v>19</v>
      </c>
      <c r="C67">
        <v>145.44</v>
      </c>
      <c r="D67">
        <v>67.44</v>
      </c>
      <c r="E67">
        <v>29.02</v>
      </c>
      <c r="F67">
        <v>14.39</v>
      </c>
      <c r="G67">
        <v>3.23</v>
      </c>
      <c r="H67">
        <v>1.56</v>
      </c>
    </row>
    <row r="69" spans="1:8" x14ac:dyDescent="0.2">
      <c r="A69" t="s">
        <v>0</v>
      </c>
      <c r="B69">
        <v>3</v>
      </c>
    </row>
    <row r="70" spans="1:8" x14ac:dyDescent="0.2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</row>
    <row r="71" spans="1:8" x14ac:dyDescent="0.2">
      <c r="A71">
        <v>5.0000000000000001E-3</v>
      </c>
      <c r="B71">
        <v>0.5</v>
      </c>
      <c r="C71">
        <v>0</v>
      </c>
      <c r="D71">
        <v>0.01</v>
      </c>
      <c r="E71">
        <v>0.02</v>
      </c>
      <c r="F71">
        <v>0.05</v>
      </c>
      <c r="G71">
        <v>0.2</v>
      </c>
      <c r="H71">
        <v>0.42</v>
      </c>
    </row>
    <row r="72" spans="1:8" x14ac:dyDescent="0.2">
      <c r="A72">
        <v>0.01</v>
      </c>
      <c r="B72">
        <v>1</v>
      </c>
      <c r="C72">
        <v>0.01</v>
      </c>
      <c r="D72">
        <v>0.02</v>
      </c>
      <c r="E72">
        <v>0.04</v>
      </c>
      <c r="F72">
        <v>0.09</v>
      </c>
      <c r="G72">
        <v>0.4</v>
      </c>
      <c r="H72">
        <v>0.84</v>
      </c>
    </row>
    <row r="73" spans="1:8" x14ac:dyDescent="0.2">
      <c r="A73">
        <v>2.5000000000000001E-2</v>
      </c>
      <c r="B73">
        <v>2.5</v>
      </c>
      <c r="C73">
        <v>0.02</v>
      </c>
      <c r="D73">
        <v>0.05</v>
      </c>
      <c r="E73">
        <v>0.11</v>
      </c>
      <c r="F73">
        <v>0.23</v>
      </c>
      <c r="G73">
        <v>1.01</v>
      </c>
      <c r="H73">
        <v>2.09</v>
      </c>
    </row>
    <row r="74" spans="1:8" x14ac:dyDescent="0.2">
      <c r="A74">
        <v>0.05</v>
      </c>
      <c r="B74">
        <v>5</v>
      </c>
      <c r="C74">
        <v>0.04</v>
      </c>
      <c r="D74">
        <v>0.1</v>
      </c>
      <c r="E74">
        <v>0.22</v>
      </c>
      <c r="F74">
        <v>0.45</v>
      </c>
      <c r="G74">
        <v>2.02</v>
      </c>
      <c r="H74">
        <v>4.1900000000000004</v>
      </c>
    </row>
    <row r="75" spans="1:8" x14ac:dyDescent="0.2">
      <c r="A75">
        <v>0.1</v>
      </c>
      <c r="B75">
        <v>10</v>
      </c>
      <c r="C75">
        <v>0.09</v>
      </c>
      <c r="D75">
        <v>0.19</v>
      </c>
      <c r="E75">
        <v>0.45</v>
      </c>
      <c r="F75">
        <v>0.91</v>
      </c>
      <c r="G75">
        <v>4.04</v>
      </c>
      <c r="H75">
        <v>8.3800000000000008</v>
      </c>
    </row>
    <row r="76" spans="1:8" x14ac:dyDescent="0.2">
      <c r="A76">
        <v>0.2</v>
      </c>
      <c r="B76">
        <v>20</v>
      </c>
      <c r="C76">
        <v>0.18</v>
      </c>
      <c r="D76">
        <v>0.39</v>
      </c>
      <c r="E76">
        <v>0.9</v>
      </c>
      <c r="F76">
        <v>1.81</v>
      </c>
      <c r="G76">
        <v>8.08</v>
      </c>
      <c r="H76">
        <v>16.760000000000002</v>
      </c>
    </row>
    <row r="77" spans="1:8" x14ac:dyDescent="0.2">
      <c r="A77">
        <v>0.25</v>
      </c>
      <c r="B77">
        <v>25</v>
      </c>
      <c r="C77">
        <v>0.22</v>
      </c>
      <c r="D77">
        <v>0.48</v>
      </c>
      <c r="E77">
        <v>1.1200000000000001</v>
      </c>
      <c r="F77">
        <v>2.2599999999999998</v>
      </c>
      <c r="G77">
        <v>10.1</v>
      </c>
      <c r="H77">
        <v>20.95</v>
      </c>
    </row>
    <row r="78" spans="1:8" x14ac:dyDescent="0.2">
      <c r="A78">
        <v>0.5</v>
      </c>
      <c r="B78">
        <v>50</v>
      </c>
      <c r="C78">
        <v>0.45</v>
      </c>
      <c r="D78">
        <v>0.97</v>
      </c>
      <c r="E78">
        <v>2.25</v>
      </c>
      <c r="F78">
        <v>4.53</v>
      </c>
      <c r="G78">
        <v>20.2</v>
      </c>
      <c r="H78">
        <v>41.9</v>
      </c>
    </row>
    <row r="79" spans="1:8" x14ac:dyDescent="0.2">
      <c r="A79">
        <v>0.75</v>
      </c>
      <c r="B79">
        <v>75</v>
      </c>
      <c r="C79">
        <v>0.67</v>
      </c>
      <c r="D79">
        <v>1.45</v>
      </c>
      <c r="E79">
        <v>3.37</v>
      </c>
      <c r="F79">
        <v>6.79</v>
      </c>
      <c r="G79">
        <v>30.3</v>
      </c>
      <c r="H79">
        <v>62.85</v>
      </c>
    </row>
    <row r="80" spans="1:8" x14ac:dyDescent="0.2">
      <c r="A80">
        <v>1</v>
      </c>
      <c r="B80">
        <v>100</v>
      </c>
      <c r="C80">
        <v>0.9</v>
      </c>
      <c r="D80">
        <v>1.93</v>
      </c>
      <c r="E80">
        <v>4.49</v>
      </c>
      <c r="F80">
        <v>9.0500000000000007</v>
      </c>
      <c r="G80">
        <v>40.4</v>
      </c>
      <c r="H80">
        <v>83.8</v>
      </c>
    </row>
    <row r="81" spans="1:8" x14ac:dyDescent="0.2">
      <c r="A81">
        <v>1.25</v>
      </c>
      <c r="B81">
        <v>125</v>
      </c>
      <c r="C81">
        <v>1.1200000000000001</v>
      </c>
      <c r="D81">
        <v>2.42</v>
      </c>
      <c r="E81">
        <v>5.61</v>
      </c>
      <c r="F81">
        <v>11.32</v>
      </c>
      <c r="G81">
        <v>50.5</v>
      </c>
      <c r="H81">
        <v>104.75</v>
      </c>
    </row>
    <row r="82" spans="1:8" x14ac:dyDescent="0.2">
      <c r="A82">
        <v>1.5</v>
      </c>
      <c r="B82">
        <v>150</v>
      </c>
      <c r="C82">
        <v>1.34</v>
      </c>
      <c r="D82">
        <v>2.9</v>
      </c>
      <c r="E82">
        <v>6.74</v>
      </c>
      <c r="F82">
        <v>13.58</v>
      </c>
      <c r="G82">
        <v>60.59</v>
      </c>
      <c r="H82">
        <v>125.7</v>
      </c>
    </row>
    <row r="83" spans="1:8" x14ac:dyDescent="0.2">
      <c r="A83">
        <v>1.75</v>
      </c>
      <c r="B83">
        <v>175</v>
      </c>
      <c r="C83">
        <v>1.57</v>
      </c>
      <c r="D83">
        <v>3.38</v>
      </c>
      <c r="E83">
        <v>7.86</v>
      </c>
      <c r="F83">
        <v>15.85</v>
      </c>
      <c r="G83">
        <v>70.69</v>
      </c>
      <c r="H83">
        <v>146.65</v>
      </c>
    </row>
    <row r="84" spans="1:8" x14ac:dyDescent="0.2">
      <c r="A84">
        <v>2</v>
      </c>
      <c r="B84">
        <v>200</v>
      </c>
      <c r="C84">
        <v>1.79</v>
      </c>
      <c r="D84">
        <v>3.86</v>
      </c>
      <c r="E84">
        <v>8.98</v>
      </c>
      <c r="F84">
        <v>18.11</v>
      </c>
      <c r="G84">
        <v>80.790000000000006</v>
      </c>
      <c r="H84">
        <v>167.6</v>
      </c>
    </row>
    <row r="85" spans="1:8" x14ac:dyDescent="0.2">
      <c r="A85">
        <v>2.5</v>
      </c>
      <c r="B85">
        <v>250</v>
      </c>
      <c r="C85">
        <v>2.2400000000000002</v>
      </c>
      <c r="D85">
        <v>4.83</v>
      </c>
      <c r="E85">
        <v>11.23</v>
      </c>
      <c r="F85">
        <v>22.64</v>
      </c>
      <c r="G85">
        <v>100.99</v>
      </c>
      <c r="H85">
        <v>209.49</v>
      </c>
    </row>
    <row r="86" spans="1:8" x14ac:dyDescent="0.2">
      <c r="A86">
        <v>3</v>
      </c>
      <c r="B86">
        <v>300</v>
      </c>
      <c r="C86">
        <v>2.69</v>
      </c>
      <c r="D86">
        <v>5.8</v>
      </c>
      <c r="E86">
        <v>13.47</v>
      </c>
      <c r="F86">
        <v>27.16</v>
      </c>
      <c r="G86">
        <v>121.19</v>
      </c>
      <c r="H86">
        <v>251.39</v>
      </c>
    </row>
    <row r="87" spans="1:8" x14ac:dyDescent="0.2">
      <c r="A87">
        <v>4</v>
      </c>
      <c r="B87">
        <v>400</v>
      </c>
      <c r="C87">
        <v>3.58</v>
      </c>
      <c r="D87">
        <v>7.73</v>
      </c>
      <c r="E87">
        <v>17.96</v>
      </c>
      <c r="F87">
        <v>36.22</v>
      </c>
      <c r="G87">
        <v>161.59</v>
      </c>
      <c r="H87">
        <v>335.19</v>
      </c>
    </row>
    <row r="88" spans="1:8" x14ac:dyDescent="0.2">
      <c r="A88">
        <v>5</v>
      </c>
      <c r="B88">
        <v>500</v>
      </c>
      <c r="C88">
        <v>4.4800000000000004</v>
      </c>
      <c r="D88">
        <v>9.66</v>
      </c>
      <c r="E88">
        <v>22.45</v>
      </c>
      <c r="F88">
        <v>45.27</v>
      </c>
      <c r="G88">
        <v>201.98</v>
      </c>
      <c r="H88">
        <v>418.99</v>
      </c>
    </row>
    <row r="89" spans="1:8" x14ac:dyDescent="0.2">
      <c r="A89">
        <v>6</v>
      </c>
      <c r="B89">
        <v>600</v>
      </c>
      <c r="C89">
        <v>5.38</v>
      </c>
      <c r="D89">
        <v>11.59</v>
      </c>
      <c r="E89">
        <v>26.94</v>
      </c>
      <c r="F89">
        <v>54.33</v>
      </c>
      <c r="G89">
        <v>242.38</v>
      </c>
      <c r="H89">
        <v>502.79</v>
      </c>
    </row>
    <row r="90" spans="1:8" x14ac:dyDescent="0.2">
      <c r="A90">
        <v>7.5</v>
      </c>
      <c r="B90">
        <v>750</v>
      </c>
      <c r="C90">
        <v>6.72</v>
      </c>
      <c r="D90">
        <v>14.49</v>
      </c>
      <c r="E90">
        <v>33.68</v>
      </c>
      <c r="F90">
        <v>67.91</v>
      </c>
      <c r="G90">
        <v>302.97000000000003</v>
      </c>
      <c r="H90">
        <v>628.48</v>
      </c>
    </row>
    <row r="91" spans="1:8" x14ac:dyDescent="0.2">
      <c r="A91">
        <v>8</v>
      </c>
      <c r="B91">
        <v>800</v>
      </c>
      <c r="C91">
        <v>7.17</v>
      </c>
      <c r="D91">
        <v>15.46</v>
      </c>
      <c r="E91">
        <v>35.93</v>
      </c>
      <c r="F91">
        <v>72.44</v>
      </c>
      <c r="G91">
        <v>323.17</v>
      </c>
      <c r="H91">
        <v>670.38</v>
      </c>
    </row>
    <row r="92" spans="1:8" x14ac:dyDescent="0.2">
      <c r="A92">
        <v>10</v>
      </c>
      <c r="B92">
        <v>1000</v>
      </c>
      <c r="C92">
        <v>8.9600000000000009</v>
      </c>
      <c r="D92">
        <v>19.32</v>
      </c>
      <c r="E92">
        <v>44.91</v>
      </c>
      <c r="F92">
        <v>90.55</v>
      </c>
      <c r="G92">
        <v>403.96</v>
      </c>
      <c r="H92">
        <v>837.98</v>
      </c>
    </row>
    <row r="93" spans="1:8" x14ac:dyDescent="0.2">
      <c r="A93">
        <v>12</v>
      </c>
      <c r="B93">
        <v>1200</v>
      </c>
      <c r="C93">
        <v>10.75</v>
      </c>
      <c r="D93">
        <v>23.19</v>
      </c>
      <c r="E93">
        <v>53.89</v>
      </c>
      <c r="F93">
        <v>108.66</v>
      </c>
      <c r="G93">
        <v>484.76</v>
      </c>
      <c r="H93">
        <v>1005.57</v>
      </c>
    </row>
    <row r="94" spans="1:8" x14ac:dyDescent="0.2">
      <c r="A94" t="s">
        <v>19</v>
      </c>
      <c r="C94">
        <v>111.6</v>
      </c>
      <c r="D94">
        <v>51.75</v>
      </c>
      <c r="E94">
        <v>22.27</v>
      </c>
      <c r="F94">
        <v>11.04</v>
      </c>
      <c r="G94">
        <v>2.48</v>
      </c>
      <c r="H94">
        <v>1.19</v>
      </c>
    </row>
  </sheetData>
  <sheetProtection sheet="1" objects="1" scenarios="1" selectLockedCell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6"/>
  <sheetViews>
    <sheetView workbookViewId="0">
      <selection activeCell="G3" sqref="G3:H3"/>
    </sheetView>
  </sheetViews>
  <sheetFormatPr baseColWidth="10" defaultRowHeight="16" x14ac:dyDescent="0.2"/>
  <cols>
    <col min="1" max="1" width="25.5" style="44" customWidth="1"/>
    <col min="2" max="2" width="16.33203125" style="44" bestFit="1" customWidth="1"/>
    <col min="3" max="3" width="15.6640625" style="45" customWidth="1"/>
    <col min="4" max="4" width="14.33203125" style="44" customWidth="1"/>
    <col min="5" max="5" width="14.5" style="44" customWidth="1"/>
    <col min="6" max="6" width="17.33203125" style="44" customWidth="1"/>
    <col min="7" max="7" width="17.6640625" style="44" customWidth="1"/>
    <col min="8" max="8" width="18.83203125" style="44" customWidth="1"/>
    <col min="9" max="16384" width="10.83203125" style="44"/>
  </cols>
  <sheetData>
    <row r="1" spans="1:9" s="24" customFormat="1" ht="34" x14ac:dyDescent="0.4">
      <c r="A1" s="24" t="s">
        <v>23</v>
      </c>
      <c r="C1" s="25"/>
    </row>
    <row r="2" spans="1:9" s="26" customFormat="1" ht="35" thickBot="1" x14ac:dyDescent="0.45">
      <c r="A2" s="26" t="s">
        <v>26</v>
      </c>
      <c r="C2" s="27"/>
      <c r="H2" s="28"/>
      <c r="I2" s="28"/>
    </row>
    <row r="3" spans="1:9" s="26" customFormat="1" ht="35" thickBot="1" x14ac:dyDescent="0.45">
      <c r="A3" s="29" t="s">
        <v>27</v>
      </c>
      <c r="B3" s="30"/>
      <c r="C3" s="30"/>
      <c r="D3" s="30"/>
      <c r="E3" s="30"/>
      <c r="F3" s="31"/>
      <c r="G3" s="20">
        <v>44306</v>
      </c>
      <c r="H3" s="21"/>
    </row>
    <row r="4" spans="1:9" s="26" customFormat="1" ht="35" thickBot="1" x14ac:dyDescent="0.45">
      <c r="A4" s="29" t="s">
        <v>28</v>
      </c>
      <c r="B4" s="30"/>
      <c r="C4" s="30"/>
      <c r="D4" s="30"/>
      <c r="E4" s="30"/>
      <c r="F4" s="31"/>
      <c r="G4" s="22">
        <v>600</v>
      </c>
      <c r="H4" s="23"/>
    </row>
    <row r="5" spans="1:9" s="26" customFormat="1" ht="35" thickBot="1" x14ac:dyDescent="0.45">
      <c r="A5" s="32"/>
      <c r="B5" s="32"/>
      <c r="C5" s="32"/>
      <c r="D5" s="32"/>
      <c r="E5" s="32"/>
      <c r="F5" s="32"/>
      <c r="G5" s="33"/>
      <c r="H5" s="34"/>
      <c r="I5" s="28"/>
    </row>
    <row r="6" spans="1:9" s="26" customFormat="1" ht="70" customHeight="1" thickBot="1" x14ac:dyDescent="0.45">
      <c r="A6" s="35" t="s">
        <v>33</v>
      </c>
      <c r="B6" s="36"/>
      <c r="C6" s="37" t="s">
        <v>32</v>
      </c>
      <c r="D6" s="38" t="s">
        <v>14</v>
      </c>
      <c r="E6" s="38" t="s">
        <v>15</v>
      </c>
      <c r="F6" s="38" t="s">
        <v>16</v>
      </c>
      <c r="G6" s="38" t="s">
        <v>17</v>
      </c>
      <c r="H6" s="39" t="s">
        <v>18</v>
      </c>
      <c r="I6" s="40"/>
    </row>
    <row r="7" spans="1:9" s="26" customFormat="1" ht="35" thickBot="1" x14ac:dyDescent="0.45">
      <c r="A7" s="29" t="s">
        <v>29</v>
      </c>
      <c r="B7" s="31"/>
      <c r="C7" s="41">
        <f>$G$4/C38</f>
        <v>0.99819009044887153</v>
      </c>
      <c r="D7" s="42">
        <f>$G$4/D38</f>
        <v>2.1525911051835567</v>
      </c>
      <c r="E7" s="42">
        <f>$G$4/E38</f>
        <v>5.0023254057934974</v>
      </c>
      <c r="F7" s="42">
        <f>$G$4/F38</f>
        <v>10.086643584016514</v>
      </c>
      <c r="G7" s="42">
        <f>$G$4/G38</f>
        <v>45.007251754244571</v>
      </c>
      <c r="H7" s="43">
        <f>$G$4/H38</f>
        <v>93.398027399233769</v>
      </c>
      <c r="I7" s="40"/>
    </row>
    <row r="8" spans="1:9" s="26" customFormat="1" ht="35" thickBot="1" x14ac:dyDescent="0.45">
      <c r="A8" s="29" t="s">
        <v>30</v>
      </c>
      <c r="B8" s="31"/>
      <c r="C8" s="41">
        <f>$G$4/C67</f>
        <v>4.5273383743440458</v>
      </c>
      <c r="D8" s="42">
        <f>$G$4/D67</f>
        <v>9.763583825097836</v>
      </c>
      <c r="E8" s="42">
        <f>$G$4/E67</f>
        <v>22.689734430206688</v>
      </c>
      <c r="F8" s="42">
        <f>$G$4/F67</f>
        <v>45.757893896080475</v>
      </c>
      <c r="G8" s="42">
        <f>$G$4/G67</f>
        <v>203.8563755927548</v>
      </c>
      <c r="H8" s="43">
        <f>$G$4/H67</f>
        <v>422.08723920807563</v>
      </c>
      <c r="I8" s="40"/>
    </row>
    <row r="9" spans="1:9" s="26" customFormat="1" ht="35" thickBot="1" x14ac:dyDescent="0.45">
      <c r="A9" s="29" t="s">
        <v>31</v>
      </c>
      <c r="B9" s="31"/>
      <c r="C9" s="41">
        <f>$G$4/C96</f>
        <v>5.9001442039838539</v>
      </c>
      <c r="D9" s="42">
        <f>$G$4/D96</f>
        <v>12.723789239895615</v>
      </c>
      <c r="E9" s="42">
        <f>$G$4/E96</f>
        <v>29.566955238643828</v>
      </c>
      <c r="F9" s="42">
        <f>$G$4/F96</f>
        <v>59.642762062010696</v>
      </c>
      <c r="G9" s="42">
        <f>$G$4/G96</f>
        <v>265.50648917927339</v>
      </c>
      <c r="H9" s="43">
        <f>$G$4/H96</f>
        <v>553.3244480374774</v>
      </c>
      <c r="I9" s="40"/>
    </row>
    <row r="10" spans="1:9" ht="17" thickBot="1" x14ac:dyDescent="0.25"/>
    <row r="11" spans="1:9" x14ac:dyDescent="0.2">
      <c r="A11" s="46" t="s">
        <v>9</v>
      </c>
      <c r="B11" s="47"/>
      <c r="C11" s="48"/>
      <c r="D11" s="47"/>
      <c r="E11" s="47"/>
      <c r="F11" s="47"/>
      <c r="G11" s="47"/>
      <c r="H11" s="49"/>
    </row>
    <row r="12" spans="1:9" x14ac:dyDescent="0.2">
      <c r="A12" s="50" t="s">
        <v>10</v>
      </c>
      <c r="B12" s="51"/>
      <c r="C12" s="52"/>
      <c r="D12" s="51"/>
      <c r="E12" s="51"/>
      <c r="F12" s="51"/>
      <c r="G12" s="51"/>
      <c r="H12" s="53"/>
    </row>
    <row r="13" spans="1:9" x14ac:dyDescent="0.2">
      <c r="A13" s="54" t="s">
        <v>11</v>
      </c>
      <c r="B13" s="55" t="s">
        <v>12</v>
      </c>
      <c r="C13" s="56" t="s">
        <v>13</v>
      </c>
      <c r="D13" s="55" t="s">
        <v>14</v>
      </c>
      <c r="E13" s="55" t="s">
        <v>15</v>
      </c>
      <c r="F13" s="55" t="s">
        <v>16</v>
      </c>
      <c r="G13" s="55" t="s">
        <v>17</v>
      </c>
      <c r="H13" s="57" t="s">
        <v>18</v>
      </c>
    </row>
    <row r="14" spans="1:9" x14ac:dyDescent="0.2">
      <c r="A14" s="58">
        <f>'April 3 2017 Calibration'!A16</f>
        <v>0</v>
      </c>
      <c r="B14" s="55">
        <f>'April 3 2017 Calibration'!B16</f>
        <v>0</v>
      </c>
      <c r="C14" s="59">
        <f t="shared" ref="C14:C36" si="0">B14/$C$38</f>
        <v>0</v>
      </c>
      <c r="D14" s="60">
        <f t="shared" ref="D14:D36" si="1">B14/$D$38</f>
        <v>0</v>
      </c>
      <c r="E14" s="59">
        <f t="shared" ref="E14:E36" si="2">B14/$E$38</f>
        <v>0</v>
      </c>
      <c r="F14" s="60">
        <f t="shared" ref="F14:F36" si="3">B14/$F$38</f>
        <v>0</v>
      </c>
      <c r="G14" s="59">
        <f t="shared" ref="G14:G36" si="4">B14/$G$38</f>
        <v>0</v>
      </c>
      <c r="H14" s="61">
        <f t="shared" ref="H14:H36" si="5">B14/$H$38</f>
        <v>0</v>
      </c>
    </row>
    <row r="15" spans="1:9" x14ac:dyDescent="0.2">
      <c r="A15" s="58">
        <f>'April 3 2017 Calibration'!A17</f>
        <v>5.0000000000000001E-3</v>
      </c>
      <c r="B15" s="55">
        <f>'April 3 2017 Calibration'!B17</f>
        <v>0.5</v>
      </c>
      <c r="C15" s="59">
        <f t="shared" si="0"/>
        <v>8.3182507537405955E-4</v>
      </c>
      <c r="D15" s="60">
        <f t="shared" si="1"/>
        <v>1.7938259209862972E-3</v>
      </c>
      <c r="E15" s="59">
        <f t="shared" si="2"/>
        <v>4.1686045048279141E-3</v>
      </c>
      <c r="F15" s="60">
        <f t="shared" si="3"/>
        <v>8.4055363200137619E-3</v>
      </c>
      <c r="G15" s="59">
        <f t="shared" si="4"/>
        <v>3.7506043128537142E-2</v>
      </c>
      <c r="H15" s="61">
        <f t="shared" si="5"/>
        <v>7.7831689499361478E-2</v>
      </c>
    </row>
    <row r="16" spans="1:9" x14ac:dyDescent="0.2">
      <c r="A16" s="58">
        <f>'April 3 2017 Calibration'!A18</f>
        <v>0.01</v>
      </c>
      <c r="B16" s="55">
        <f>'April 3 2017 Calibration'!B18</f>
        <v>1</v>
      </c>
      <c r="C16" s="59">
        <f t="shared" si="0"/>
        <v>1.6636501507481191E-3</v>
      </c>
      <c r="D16" s="60">
        <f t="shared" si="1"/>
        <v>3.5876518419725944E-3</v>
      </c>
      <c r="E16" s="59">
        <f t="shared" si="2"/>
        <v>8.3372090096558282E-3</v>
      </c>
      <c r="F16" s="60">
        <f t="shared" si="3"/>
        <v>1.6811072640027524E-2</v>
      </c>
      <c r="G16" s="59">
        <f t="shared" si="4"/>
        <v>7.5012086257074284E-2</v>
      </c>
      <c r="H16" s="61">
        <f t="shared" si="5"/>
        <v>0.15566337899872296</v>
      </c>
    </row>
    <row r="17" spans="1:14" x14ac:dyDescent="0.2">
      <c r="A17" s="58">
        <f>'April 3 2017 Calibration'!A19</f>
        <v>2.5000000000000001E-2</v>
      </c>
      <c r="B17" s="55">
        <f>'April 3 2017 Calibration'!B19</f>
        <v>2.5</v>
      </c>
      <c r="C17" s="59">
        <f t="shared" si="0"/>
        <v>4.1591253768702976E-3</v>
      </c>
      <c r="D17" s="60">
        <f t="shared" si="1"/>
        <v>8.9691296049314861E-3</v>
      </c>
      <c r="E17" s="59">
        <f t="shared" si="2"/>
        <v>2.0843022524139571E-2</v>
      </c>
      <c r="F17" s="60">
        <f t="shared" si="3"/>
        <v>4.2027681600068804E-2</v>
      </c>
      <c r="G17" s="59">
        <f t="shared" si="4"/>
        <v>0.18753021564268571</v>
      </c>
      <c r="H17" s="61">
        <f t="shared" si="5"/>
        <v>0.38915844749680739</v>
      </c>
    </row>
    <row r="18" spans="1:14" x14ac:dyDescent="0.2">
      <c r="A18" s="58">
        <f>'April 3 2017 Calibration'!A20</f>
        <v>0.05</v>
      </c>
      <c r="B18" s="55">
        <f>'April 3 2017 Calibration'!B20</f>
        <v>5</v>
      </c>
      <c r="C18" s="59">
        <f t="shared" si="0"/>
        <v>8.3182507537405952E-3</v>
      </c>
      <c r="D18" s="60">
        <f t="shared" si="1"/>
        <v>1.7938259209862972E-2</v>
      </c>
      <c r="E18" s="59">
        <f t="shared" si="2"/>
        <v>4.1686045048279143E-2</v>
      </c>
      <c r="F18" s="60">
        <f t="shared" si="3"/>
        <v>8.4055363200137609E-2</v>
      </c>
      <c r="G18" s="59">
        <f t="shared" si="4"/>
        <v>0.37506043128537142</v>
      </c>
      <c r="H18" s="61">
        <f t="shared" si="5"/>
        <v>0.77831689499361478</v>
      </c>
    </row>
    <row r="19" spans="1:14" x14ac:dyDescent="0.2">
      <c r="A19" s="58">
        <f>'April 3 2017 Calibration'!A21</f>
        <v>0.1</v>
      </c>
      <c r="B19" s="55">
        <f>'April 3 2017 Calibration'!B21</f>
        <v>10</v>
      </c>
      <c r="C19" s="59">
        <f t="shared" si="0"/>
        <v>1.663650150748119E-2</v>
      </c>
      <c r="D19" s="60">
        <f t="shared" si="1"/>
        <v>3.5876518419725945E-2</v>
      </c>
      <c r="E19" s="59">
        <f t="shared" si="2"/>
        <v>8.3372090096558285E-2</v>
      </c>
      <c r="F19" s="60">
        <f t="shared" si="3"/>
        <v>0.16811072640027522</v>
      </c>
      <c r="G19" s="59">
        <f t="shared" si="4"/>
        <v>0.75012086257074284</v>
      </c>
      <c r="H19" s="61">
        <f t="shared" si="5"/>
        <v>1.5566337899872296</v>
      </c>
    </row>
    <row r="20" spans="1:14" x14ac:dyDescent="0.2">
      <c r="A20" s="58">
        <f>'April 3 2017 Calibration'!A22</f>
        <v>0.2</v>
      </c>
      <c r="B20" s="55">
        <f>'April 3 2017 Calibration'!B22</f>
        <v>20</v>
      </c>
      <c r="C20" s="59">
        <f t="shared" si="0"/>
        <v>3.3273003014962381E-2</v>
      </c>
      <c r="D20" s="60">
        <f t="shared" si="1"/>
        <v>7.1753036839451889E-2</v>
      </c>
      <c r="E20" s="59">
        <f t="shared" si="2"/>
        <v>0.16674418019311657</v>
      </c>
      <c r="F20" s="60">
        <f t="shared" si="3"/>
        <v>0.33622145280055044</v>
      </c>
      <c r="G20" s="59">
        <f t="shared" si="4"/>
        <v>1.5002417251414857</v>
      </c>
      <c r="H20" s="61">
        <f t="shared" si="5"/>
        <v>3.1132675799744591</v>
      </c>
    </row>
    <row r="21" spans="1:14" x14ac:dyDescent="0.2">
      <c r="A21" s="58">
        <f>'April 3 2017 Calibration'!A23</f>
        <v>0.25</v>
      </c>
      <c r="B21" s="55">
        <f>'April 3 2017 Calibration'!B23</f>
        <v>25</v>
      </c>
      <c r="C21" s="59">
        <f t="shared" si="0"/>
        <v>4.1591253768702978E-2</v>
      </c>
      <c r="D21" s="60">
        <f t="shared" si="1"/>
        <v>8.9691296049314848E-2</v>
      </c>
      <c r="E21" s="59">
        <f t="shared" si="2"/>
        <v>0.20843022524139571</v>
      </c>
      <c r="F21" s="60">
        <f t="shared" si="3"/>
        <v>0.42027681600068806</v>
      </c>
      <c r="G21" s="59">
        <f t="shared" si="4"/>
        <v>1.875302156426857</v>
      </c>
      <c r="H21" s="61">
        <f t="shared" si="5"/>
        <v>3.8915844749680737</v>
      </c>
    </row>
    <row r="22" spans="1:14" x14ac:dyDescent="0.2">
      <c r="A22" s="58">
        <f>'April 3 2017 Calibration'!A24</f>
        <v>0.5</v>
      </c>
      <c r="B22" s="55">
        <f>'April 3 2017 Calibration'!B24</f>
        <v>50</v>
      </c>
      <c r="C22" s="59">
        <f t="shared" si="0"/>
        <v>8.3182507537405956E-2</v>
      </c>
      <c r="D22" s="60">
        <f t="shared" si="1"/>
        <v>0.1793825920986297</v>
      </c>
      <c r="E22" s="59">
        <f t="shared" si="2"/>
        <v>0.41686045048279141</v>
      </c>
      <c r="F22" s="60">
        <f t="shared" si="3"/>
        <v>0.84055363200137612</v>
      </c>
      <c r="G22" s="59">
        <f t="shared" si="4"/>
        <v>3.7506043128537141</v>
      </c>
      <c r="H22" s="61">
        <f t="shared" si="5"/>
        <v>7.7831689499361474</v>
      </c>
    </row>
    <row r="23" spans="1:14" x14ac:dyDescent="0.2">
      <c r="A23" s="58">
        <f>'April 3 2017 Calibration'!A25</f>
        <v>0.75</v>
      </c>
      <c r="B23" s="55">
        <f>'April 3 2017 Calibration'!B25</f>
        <v>75</v>
      </c>
      <c r="C23" s="59">
        <f t="shared" si="0"/>
        <v>0.12477376130610894</v>
      </c>
      <c r="D23" s="60">
        <f t="shared" si="1"/>
        <v>0.26907388814794458</v>
      </c>
      <c r="E23" s="59">
        <f t="shared" si="2"/>
        <v>0.62529067572418717</v>
      </c>
      <c r="F23" s="60">
        <f t="shared" si="3"/>
        <v>1.2608304480020642</v>
      </c>
      <c r="G23" s="59">
        <f t="shared" si="4"/>
        <v>5.6259064692805714</v>
      </c>
      <c r="H23" s="61">
        <f t="shared" si="5"/>
        <v>11.674753424904221</v>
      </c>
    </row>
    <row r="24" spans="1:14" x14ac:dyDescent="0.2">
      <c r="A24" s="58">
        <f>'April 3 2017 Calibration'!A26</f>
        <v>1</v>
      </c>
      <c r="B24" s="55">
        <f>'April 3 2017 Calibration'!B26</f>
        <v>100</v>
      </c>
      <c r="C24" s="59">
        <f t="shared" si="0"/>
        <v>0.16636501507481191</v>
      </c>
      <c r="D24" s="60">
        <f t="shared" si="1"/>
        <v>0.35876518419725939</v>
      </c>
      <c r="E24" s="59">
        <f t="shared" si="2"/>
        <v>0.83372090096558282</v>
      </c>
      <c r="F24" s="60">
        <f t="shared" si="3"/>
        <v>1.6811072640027522</v>
      </c>
      <c r="G24" s="59">
        <f t="shared" si="4"/>
        <v>7.5012086257074282</v>
      </c>
      <c r="H24" s="61">
        <f t="shared" si="5"/>
        <v>15.566337899872295</v>
      </c>
    </row>
    <row r="25" spans="1:14" x14ac:dyDescent="0.2">
      <c r="A25" s="58">
        <f>'April 3 2017 Calibration'!A27</f>
        <v>1.25</v>
      </c>
      <c r="B25" s="55">
        <f>'April 3 2017 Calibration'!B27</f>
        <v>125</v>
      </c>
      <c r="C25" s="59">
        <f t="shared" si="0"/>
        <v>0.2079562688435149</v>
      </c>
      <c r="D25" s="60">
        <f t="shared" si="1"/>
        <v>0.44845648024657425</v>
      </c>
      <c r="E25" s="59">
        <f t="shared" si="2"/>
        <v>1.0421511262069787</v>
      </c>
      <c r="F25" s="60">
        <f t="shared" si="3"/>
        <v>2.1013840800034402</v>
      </c>
      <c r="G25" s="59">
        <f t="shared" si="4"/>
        <v>9.3765107821342859</v>
      </c>
      <c r="H25" s="61">
        <f t="shared" si="5"/>
        <v>19.457922374840368</v>
      </c>
    </row>
    <row r="26" spans="1:14" x14ac:dyDescent="0.2">
      <c r="A26" s="58">
        <f>'April 3 2017 Calibration'!A28</f>
        <v>1.5</v>
      </c>
      <c r="B26" s="55">
        <f>'April 3 2017 Calibration'!B28</f>
        <v>150</v>
      </c>
      <c r="C26" s="59">
        <f t="shared" si="0"/>
        <v>0.24954752261221788</v>
      </c>
      <c r="D26" s="60">
        <f t="shared" si="1"/>
        <v>0.53814777629588917</v>
      </c>
      <c r="E26" s="59">
        <f t="shared" si="2"/>
        <v>1.2505813514483743</v>
      </c>
      <c r="F26" s="60">
        <f t="shared" si="3"/>
        <v>2.5216608960041285</v>
      </c>
      <c r="G26" s="59">
        <f t="shared" si="4"/>
        <v>11.251812938561143</v>
      </c>
      <c r="H26" s="61">
        <f t="shared" si="5"/>
        <v>23.349506849808442</v>
      </c>
    </row>
    <row r="27" spans="1:14" x14ac:dyDescent="0.2">
      <c r="A27" s="58">
        <f>'April 3 2017 Calibration'!A29</f>
        <v>1.75</v>
      </c>
      <c r="B27" s="55">
        <f>'April 3 2017 Calibration'!B29</f>
        <v>175</v>
      </c>
      <c r="C27" s="59">
        <f t="shared" si="0"/>
        <v>0.29113877638092084</v>
      </c>
      <c r="D27" s="60">
        <f t="shared" si="1"/>
        <v>0.62783907234520397</v>
      </c>
      <c r="E27" s="59">
        <f t="shared" si="2"/>
        <v>1.45901157668977</v>
      </c>
      <c r="F27" s="60">
        <f t="shared" si="3"/>
        <v>2.9419377120048167</v>
      </c>
      <c r="G27" s="59">
        <f t="shared" si="4"/>
        <v>13.127115094988</v>
      </c>
      <c r="H27" s="61">
        <f t="shared" si="5"/>
        <v>27.241091324776516</v>
      </c>
      <c r="M27" s="62"/>
      <c r="N27" s="62"/>
    </row>
    <row r="28" spans="1:14" x14ac:dyDescent="0.2">
      <c r="A28" s="58">
        <f>'April 3 2017 Calibration'!A30</f>
        <v>2</v>
      </c>
      <c r="B28" s="55">
        <f>'April 3 2017 Calibration'!B30</f>
        <v>200</v>
      </c>
      <c r="C28" s="59">
        <f t="shared" si="0"/>
        <v>0.33273003014962382</v>
      </c>
      <c r="D28" s="60">
        <f t="shared" si="1"/>
        <v>0.71753036839451878</v>
      </c>
      <c r="E28" s="59">
        <f t="shared" si="2"/>
        <v>1.6674418019311656</v>
      </c>
      <c r="F28" s="60">
        <f t="shared" si="3"/>
        <v>3.3622145280055045</v>
      </c>
      <c r="G28" s="59">
        <f t="shared" si="4"/>
        <v>15.002417251414856</v>
      </c>
      <c r="H28" s="61">
        <f t="shared" si="5"/>
        <v>31.13267579974459</v>
      </c>
    </row>
    <row r="29" spans="1:14" x14ac:dyDescent="0.2">
      <c r="A29" s="58">
        <f>'April 3 2017 Calibration'!A31</f>
        <v>2.5</v>
      </c>
      <c r="B29" s="55">
        <f>'April 3 2017 Calibration'!B31</f>
        <v>250</v>
      </c>
      <c r="C29" s="59">
        <f t="shared" si="0"/>
        <v>0.41591253768702979</v>
      </c>
      <c r="D29" s="60">
        <f t="shared" si="1"/>
        <v>0.8969129604931485</v>
      </c>
      <c r="E29" s="59">
        <f t="shared" si="2"/>
        <v>2.0843022524139574</v>
      </c>
      <c r="F29" s="60">
        <f t="shared" si="3"/>
        <v>4.2027681600068805</v>
      </c>
      <c r="G29" s="59">
        <f t="shared" si="4"/>
        <v>18.753021564268572</v>
      </c>
      <c r="H29" s="61">
        <f t="shared" si="5"/>
        <v>38.915844749680737</v>
      </c>
    </row>
    <row r="30" spans="1:14" x14ac:dyDescent="0.2">
      <c r="A30" s="58">
        <f>'April 3 2017 Calibration'!A32</f>
        <v>3</v>
      </c>
      <c r="B30" s="55">
        <f>'April 3 2017 Calibration'!B32</f>
        <v>300</v>
      </c>
      <c r="C30" s="59">
        <f t="shared" si="0"/>
        <v>0.49909504522443576</v>
      </c>
      <c r="D30" s="60">
        <f t="shared" si="1"/>
        <v>1.0762955525917783</v>
      </c>
      <c r="E30" s="59">
        <f t="shared" si="2"/>
        <v>2.5011627028967487</v>
      </c>
      <c r="F30" s="60">
        <f t="shared" si="3"/>
        <v>5.0433217920082569</v>
      </c>
      <c r="G30" s="59">
        <f t="shared" si="4"/>
        <v>22.503625877122285</v>
      </c>
      <c r="H30" s="61">
        <f t="shared" si="5"/>
        <v>46.699013699616884</v>
      </c>
    </row>
    <row r="31" spans="1:14" x14ac:dyDescent="0.2">
      <c r="A31" s="58">
        <f>'April 3 2017 Calibration'!A33</f>
        <v>4</v>
      </c>
      <c r="B31" s="55">
        <f>'April 3 2017 Calibration'!B33</f>
        <v>400</v>
      </c>
      <c r="C31" s="59">
        <f t="shared" si="0"/>
        <v>0.66546006029924765</v>
      </c>
      <c r="D31" s="60">
        <f t="shared" si="1"/>
        <v>1.4350607367890376</v>
      </c>
      <c r="E31" s="59">
        <f t="shared" si="2"/>
        <v>3.3348836038623313</v>
      </c>
      <c r="F31" s="60">
        <f t="shared" si="3"/>
        <v>6.7244290560110089</v>
      </c>
      <c r="G31" s="59">
        <f t="shared" si="4"/>
        <v>30.004834502829713</v>
      </c>
      <c r="H31" s="61">
        <f t="shared" si="5"/>
        <v>62.265351599489179</v>
      </c>
    </row>
    <row r="32" spans="1:14" x14ac:dyDescent="0.2">
      <c r="A32" s="58">
        <f>'April 3 2017 Calibration'!A34</f>
        <v>5</v>
      </c>
      <c r="B32" s="55">
        <f>'April 3 2017 Calibration'!B34</f>
        <v>500</v>
      </c>
      <c r="C32" s="59">
        <f t="shared" si="0"/>
        <v>0.83182507537405959</v>
      </c>
      <c r="D32" s="60">
        <f t="shared" si="1"/>
        <v>1.793825920986297</v>
      </c>
      <c r="E32" s="59">
        <f t="shared" si="2"/>
        <v>4.1686045048279148</v>
      </c>
      <c r="F32" s="60">
        <f t="shared" si="3"/>
        <v>8.4055363200137609</v>
      </c>
      <c r="G32" s="59">
        <f t="shared" si="4"/>
        <v>37.506043128537144</v>
      </c>
      <c r="H32" s="61">
        <f t="shared" si="5"/>
        <v>77.831689499361474</v>
      </c>
    </row>
    <row r="33" spans="1:8" x14ac:dyDescent="0.2">
      <c r="A33" s="58">
        <f>'April 3 2017 Calibration'!A35</f>
        <v>6</v>
      </c>
      <c r="B33" s="55">
        <f>'April 3 2017 Calibration'!B35</f>
        <v>600</v>
      </c>
      <c r="C33" s="59">
        <f t="shared" si="0"/>
        <v>0.99819009044887153</v>
      </c>
      <c r="D33" s="60">
        <f t="shared" si="1"/>
        <v>2.1525911051835567</v>
      </c>
      <c r="E33" s="59">
        <f t="shared" si="2"/>
        <v>5.0023254057934974</v>
      </c>
      <c r="F33" s="60">
        <f t="shared" si="3"/>
        <v>10.086643584016514</v>
      </c>
      <c r="G33" s="59">
        <f t="shared" si="4"/>
        <v>45.007251754244571</v>
      </c>
      <c r="H33" s="61">
        <f t="shared" si="5"/>
        <v>93.398027399233769</v>
      </c>
    </row>
    <row r="34" spans="1:8" x14ac:dyDescent="0.2">
      <c r="A34" s="58">
        <f>'April 3 2017 Calibration'!A36</f>
        <v>7.5</v>
      </c>
      <c r="B34" s="55">
        <f>'April 3 2017 Calibration'!B36</f>
        <v>750</v>
      </c>
      <c r="C34" s="59">
        <f t="shared" si="0"/>
        <v>1.2477376130610893</v>
      </c>
      <c r="D34" s="60">
        <f t="shared" si="1"/>
        <v>2.6907388814794455</v>
      </c>
      <c r="E34" s="59">
        <f t="shared" si="2"/>
        <v>6.2529067572418713</v>
      </c>
      <c r="F34" s="60">
        <f t="shared" si="3"/>
        <v>12.608304480020642</v>
      </c>
      <c r="G34" s="59">
        <f t="shared" si="4"/>
        <v>56.259064692805715</v>
      </c>
      <c r="H34" s="61">
        <f t="shared" si="5"/>
        <v>116.74753424904222</v>
      </c>
    </row>
    <row r="35" spans="1:8" x14ac:dyDescent="0.2">
      <c r="A35" s="58">
        <f>'April 3 2017 Calibration'!A37</f>
        <v>8</v>
      </c>
      <c r="B35" s="55">
        <f>'April 3 2017 Calibration'!B37</f>
        <v>800</v>
      </c>
      <c r="C35" s="59">
        <f t="shared" si="0"/>
        <v>1.3309201205984953</v>
      </c>
      <c r="D35" s="60">
        <f t="shared" si="1"/>
        <v>2.8701214735780751</v>
      </c>
      <c r="E35" s="59">
        <f t="shared" si="2"/>
        <v>6.6697672077246626</v>
      </c>
      <c r="F35" s="60">
        <f t="shared" si="3"/>
        <v>13.448858112022018</v>
      </c>
      <c r="G35" s="59">
        <f t="shared" si="4"/>
        <v>60.009669005659426</v>
      </c>
      <c r="H35" s="61">
        <f t="shared" si="5"/>
        <v>124.53070319897836</v>
      </c>
    </row>
    <row r="36" spans="1:8" x14ac:dyDescent="0.2">
      <c r="A36" s="58">
        <f>'April 3 2017 Calibration'!A38</f>
        <v>10</v>
      </c>
      <c r="B36" s="55">
        <f>'April 3 2017 Calibration'!B38</f>
        <v>1000</v>
      </c>
      <c r="C36" s="59">
        <f t="shared" si="0"/>
        <v>1.6636501507481192</v>
      </c>
      <c r="D36" s="60">
        <f t="shared" si="1"/>
        <v>3.587651841972594</v>
      </c>
      <c r="E36" s="59">
        <f t="shared" si="2"/>
        <v>8.3372090096558296</v>
      </c>
      <c r="F36" s="60">
        <f t="shared" si="3"/>
        <v>16.811072640027522</v>
      </c>
      <c r="G36" s="59">
        <f t="shared" si="4"/>
        <v>75.012086257074287</v>
      </c>
      <c r="H36" s="61">
        <f t="shared" si="5"/>
        <v>155.66337899872295</v>
      </c>
    </row>
    <row r="37" spans="1:8" ht="17" thickBot="1" x14ac:dyDescent="0.25">
      <c r="A37" s="63">
        <f>'April 3 2017 Calibration'!A39</f>
        <v>12</v>
      </c>
      <c r="B37" s="64">
        <f>'April 3 2017 Calibration'!B39</f>
        <v>1200</v>
      </c>
      <c r="C37" s="65">
        <f>B37/$C$38</f>
        <v>1.9963801808977431</v>
      </c>
      <c r="D37" s="66">
        <f>B37/$D$38</f>
        <v>4.3051822103671133</v>
      </c>
      <c r="E37" s="65">
        <f>B37/$E$38</f>
        <v>10.004650811586995</v>
      </c>
      <c r="F37" s="66">
        <f>B37/$F$38</f>
        <v>20.173287168033028</v>
      </c>
      <c r="G37" s="65">
        <f>B37/$G$38</f>
        <v>90.014503508489142</v>
      </c>
      <c r="H37" s="67">
        <f>B37/$H$38</f>
        <v>186.79605479846754</v>
      </c>
    </row>
    <row r="38" spans="1:8" ht="17" thickBot="1" x14ac:dyDescent="0.25">
      <c r="A38" s="68" t="str">
        <f>'April 3 2017 Calibration'!A40</f>
        <v>Dose rate (cGy/min)</v>
      </c>
      <c r="B38" s="69"/>
      <c r="C38" s="70">
        <f>'April 3 2017 Calibration'!C40*'April 3 2017 Calibration'!$B$9</f>
        <v>601.08791475798841</v>
      </c>
      <c r="D38" s="70">
        <f>'April 3 2017 Calibration'!D40*'April 3 2017 Calibration'!$B$9</f>
        <v>278.73384710880174</v>
      </c>
      <c r="E38" s="70">
        <f>'April 3 2017 Calibration'!E40*'April 3 2017 Calibration'!$B$9</f>
        <v>119.94421620494811</v>
      </c>
      <c r="F38" s="70">
        <f>'April 3 2017 Calibration'!F40*'April 3 2017 Calibration'!$B$9</f>
        <v>59.484604070948969</v>
      </c>
      <c r="G38" s="70">
        <f>'April 3 2017 Calibration'!G40*'April 3 2017 Calibration'!$B$9</f>
        <v>13.331185011611264</v>
      </c>
      <c r="H38" s="71">
        <f>'April 3 2017 Calibration'!H40*'April 3 2017 Calibration'!$B$9</f>
        <v>6.4241185462651682</v>
      </c>
    </row>
    <row r="39" spans="1:8" ht="17" thickBot="1" x14ac:dyDescent="0.25">
      <c r="A39" s="62"/>
      <c r="B39" s="62"/>
      <c r="C39" s="72"/>
      <c r="D39" s="72"/>
      <c r="E39" s="72"/>
      <c r="F39" s="72"/>
      <c r="G39" s="72"/>
      <c r="H39" s="72"/>
    </row>
    <row r="40" spans="1:8" ht="17" thickBot="1" x14ac:dyDescent="0.25">
      <c r="A40" s="73" t="s">
        <v>20</v>
      </c>
      <c r="B40" s="74"/>
      <c r="C40" s="75"/>
      <c r="D40" s="75"/>
      <c r="E40" s="75"/>
      <c r="F40" s="75"/>
      <c r="G40" s="75"/>
      <c r="H40" s="76"/>
    </row>
    <row r="41" spans="1:8" x14ac:dyDescent="0.2">
      <c r="A41" s="77" t="s">
        <v>10</v>
      </c>
      <c r="B41" s="78"/>
      <c r="C41" s="79"/>
      <c r="D41" s="79"/>
      <c r="E41" s="79"/>
      <c r="F41" s="79"/>
      <c r="G41" s="79"/>
      <c r="H41" s="80"/>
    </row>
    <row r="42" spans="1:8" x14ac:dyDescent="0.2">
      <c r="A42" s="54" t="s">
        <v>11</v>
      </c>
      <c r="B42" s="55" t="s">
        <v>12</v>
      </c>
      <c r="C42" s="56" t="s">
        <v>13</v>
      </c>
      <c r="D42" s="55" t="s">
        <v>14</v>
      </c>
      <c r="E42" s="55" t="s">
        <v>15</v>
      </c>
      <c r="F42" s="55" t="s">
        <v>16</v>
      </c>
      <c r="G42" s="55" t="s">
        <v>17</v>
      </c>
      <c r="H42" s="57" t="s">
        <v>18</v>
      </c>
    </row>
    <row r="43" spans="1:8" x14ac:dyDescent="0.2">
      <c r="A43" s="81">
        <f>'April 3 2017 Calibration'!A43</f>
        <v>0</v>
      </c>
      <c r="B43" s="55">
        <f>'April 3 2017 Calibration'!B43</f>
        <v>0</v>
      </c>
      <c r="C43" s="82">
        <f t="shared" ref="C43:H65" si="6">$B43/C$67</f>
        <v>0</v>
      </c>
      <c r="D43" s="60">
        <f t="shared" si="6"/>
        <v>0</v>
      </c>
      <c r="E43" s="82">
        <f t="shared" si="6"/>
        <v>0</v>
      </c>
      <c r="F43" s="60">
        <f t="shared" si="6"/>
        <v>0</v>
      </c>
      <c r="G43" s="82">
        <f t="shared" si="6"/>
        <v>0</v>
      </c>
      <c r="H43" s="61">
        <f t="shared" si="6"/>
        <v>0</v>
      </c>
    </row>
    <row r="44" spans="1:8" x14ac:dyDescent="0.2">
      <c r="A44" s="81">
        <f>'April 3 2017 Calibration'!A44</f>
        <v>5.0000000000000001E-3</v>
      </c>
      <c r="B44" s="55">
        <f>'April 3 2017 Calibration'!B44</f>
        <v>0.5</v>
      </c>
      <c r="C44" s="82">
        <f t="shared" si="6"/>
        <v>3.7727819786200381E-3</v>
      </c>
      <c r="D44" s="60">
        <f t="shared" si="6"/>
        <v>8.136319854248196E-3</v>
      </c>
      <c r="E44" s="82">
        <f t="shared" si="6"/>
        <v>1.8908112025172241E-2</v>
      </c>
      <c r="F44" s="60">
        <f t="shared" si="6"/>
        <v>3.813157824673373E-2</v>
      </c>
      <c r="G44" s="82">
        <f t="shared" si="6"/>
        <v>0.16988031299396233</v>
      </c>
      <c r="H44" s="61">
        <f t="shared" si="6"/>
        <v>0.35173936600672967</v>
      </c>
    </row>
    <row r="45" spans="1:8" x14ac:dyDescent="0.2">
      <c r="A45" s="81">
        <f>'April 3 2017 Calibration'!A45</f>
        <v>0.01</v>
      </c>
      <c r="B45" s="55">
        <f>'April 3 2017 Calibration'!B45</f>
        <v>1</v>
      </c>
      <c r="C45" s="82">
        <f t="shared" si="6"/>
        <v>7.5455639572400762E-3</v>
      </c>
      <c r="D45" s="60">
        <f t="shared" si="6"/>
        <v>1.6272639708496392E-2</v>
      </c>
      <c r="E45" s="82">
        <f t="shared" si="6"/>
        <v>3.7816224050344481E-2</v>
      </c>
      <c r="F45" s="60">
        <f t="shared" si="6"/>
        <v>7.626315649346746E-2</v>
      </c>
      <c r="G45" s="82">
        <f t="shared" si="6"/>
        <v>0.33976062598792467</v>
      </c>
      <c r="H45" s="61">
        <f t="shared" si="6"/>
        <v>0.70347873201345934</v>
      </c>
    </row>
    <row r="46" spans="1:8" x14ac:dyDescent="0.2">
      <c r="A46" s="81">
        <f>'April 3 2017 Calibration'!A46</f>
        <v>2.5000000000000001E-2</v>
      </c>
      <c r="B46" s="55">
        <f>'April 3 2017 Calibration'!B46</f>
        <v>2.5</v>
      </c>
      <c r="C46" s="82">
        <f t="shared" si="6"/>
        <v>1.8863909893100189E-2</v>
      </c>
      <c r="D46" s="60">
        <f t="shared" si="6"/>
        <v>4.068159927124098E-2</v>
      </c>
      <c r="E46" s="82">
        <f t="shared" si="6"/>
        <v>9.4540560125861192E-2</v>
      </c>
      <c r="F46" s="60">
        <f t="shared" si="6"/>
        <v>0.19065789123366866</v>
      </c>
      <c r="G46" s="82">
        <f t="shared" si="6"/>
        <v>0.84940156496981167</v>
      </c>
      <c r="H46" s="61">
        <f t="shared" si="6"/>
        <v>1.7586968300336485</v>
      </c>
    </row>
    <row r="47" spans="1:8" x14ac:dyDescent="0.2">
      <c r="A47" s="81">
        <f>'April 3 2017 Calibration'!A47</f>
        <v>0.05</v>
      </c>
      <c r="B47" s="55">
        <f>'April 3 2017 Calibration'!B47</f>
        <v>5</v>
      </c>
      <c r="C47" s="82">
        <f t="shared" si="6"/>
        <v>3.7727819786200378E-2</v>
      </c>
      <c r="D47" s="60">
        <f t="shared" si="6"/>
        <v>8.136319854248196E-2</v>
      </c>
      <c r="E47" s="82">
        <f t="shared" si="6"/>
        <v>0.18908112025172238</v>
      </c>
      <c r="F47" s="60">
        <f t="shared" si="6"/>
        <v>0.38131578246733733</v>
      </c>
      <c r="G47" s="82">
        <f t="shared" si="6"/>
        <v>1.6988031299396233</v>
      </c>
      <c r="H47" s="61">
        <f t="shared" si="6"/>
        <v>3.517393660067297</v>
      </c>
    </row>
    <row r="48" spans="1:8" x14ac:dyDescent="0.2">
      <c r="A48" s="81">
        <f>'April 3 2017 Calibration'!A48</f>
        <v>0.1</v>
      </c>
      <c r="B48" s="55">
        <f>'April 3 2017 Calibration'!B48</f>
        <v>10</v>
      </c>
      <c r="C48" s="82">
        <f t="shared" si="6"/>
        <v>7.5455639572400757E-2</v>
      </c>
      <c r="D48" s="60">
        <f t="shared" si="6"/>
        <v>0.16272639708496392</v>
      </c>
      <c r="E48" s="82">
        <f t="shared" si="6"/>
        <v>0.37816224050344477</v>
      </c>
      <c r="F48" s="60">
        <f t="shared" si="6"/>
        <v>0.76263156493467466</v>
      </c>
      <c r="G48" s="82">
        <f t="shared" si="6"/>
        <v>3.3976062598792467</v>
      </c>
      <c r="H48" s="61">
        <f t="shared" si="6"/>
        <v>7.0347873201345941</v>
      </c>
    </row>
    <row r="49" spans="1:8" x14ac:dyDescent="0.2">
      <c r="A49" s="81">
        <f>'April 3 2017 Calibration'!A49</f>
        <v>0.2</v>
      </c>
      <c r="B49" s="55">
        <f>'April 3 2017 Calibration'!B49</f>
        <v>20</v>
      </c>
      <c r="C49" s="82">
        <f t="shared" si="6"/>
        <v>0.15091127914480151</v>
      </c>
      <c r="D49" s="60">
        <f t="shared" si="6"/>
        <v>0.32545279416992784</v>
      </c>
      <c r="E49" s="82">
        <f t="shared" si="6"/>
        <v>0.75632448100688954</v>
      </c>
      <c r="F49" s="60">
        <f t="shared" si="6"/>
        <v>1.5252631298693493</v>
      </c>
      <c r="G49" s="82">
        <f t="shared" si="6"/>
        <v>6.7952125197584934</v>
      </c>
      <c r="H49" s="61">
        <f t="shared" si="6"/>
        <v>14.069574640269188</v>
      </c>
    </row>
    <row r="50" spans="1:8" x14ac:dyDescent="0.2">
      <c r="A50" s="81">
        <f>'April 3 2017 Calibration'!A50</f>
        <v>0.25</v>
      </c>
      <c r="B50" s="55">
        <f>'April 3 2017 Calibration'!B50</f>
        <v>25</v>
      </c>
      <c r="C50" s="82">
        <f t="shared" si="6"/>
        <v>0.18863909893100192</v>
      </c>
      <c r="D50" s="60">
        <f t="shared" si="6"/>
        <v>0.40681599271240981</v>
      </c>
      <c r="E50" s="82">
        <f t="shared" si="6"/>
        <v>0.94540560125861195</v>
      </c>
      <c r="F50" s="60">
        <f t="shared" si="6"/>
        <v>1.9065789123366865</v>
      </c>
      <c r="G50" s="82">
        <f t="shared" si="6"/>
        <v>8.4940156496981167</v>
      </c>
      <c r="H50" s="61">
        <f t="shared" si="6"/>
        <v>17.586968300336483</v>
      </c>
    </row>
    <row r="51" spans="1:8" x14ac:dyDescent="0.2">
      <c r="A51" s="81">
        <f>'April 3 2017 Calibration'!A51</f>
        <v>0.5</v>
      </c>
      <c r="B51" s="55">
        <f>'April 3 2017 Calibration'!B51</f>
        <v>50</v>
      </c>
      <c r="C51" s="82">
        <f t="shared" si="6"/>
        <v>0.37727819786200384</v>
      </c>
      <c r="D51" s="60">
        <f t="shared" si="6"/>
        <v>0.81363198542481963</v>
      </c>
      <c r="E51" s="82">
        <f t="shared" si="6"/>
        <v>1.8908112025172239</v>
      </c>
      <c r="F51" s="60">
        <f t="shared" si="6"/>
        <v>3.8131578246733731</v>
      </c>
      <c r="G51" s="82">
        <f t="shared" si="6"/>
        <v>16.988031299396233</v>
      </c>
      <c r="H51" s="61">
        <f t="shared" si="6"/>
        <v>35.173936600672967</v>
      </c>
    </row>
    <row r="52" spans="1:8" x14ac:dyDescent="0.2">
      <c r="A52" s="81">
        <f>'April 3 2017 Calibration'!A52</f>
        <v>0.75</v>
      </c>
      <c r="B52" s="55">
        <f>'April 3 2017 Calibration'!B52</f>
        <v>75</v>
      </c>
      <c r="C52" s="82">
        <f t="shared" si="6"/>
        <v>0.56591729679300573</v>
      </c>
      <c r="D52" s="60">
        <f t="shared" si="6"/>
        <v>1.2204479781372295</v>
      </c>
      <c r="E52" s="82">
        <f t="shared" si="6"/>
        <v>2.836216803775836</v>
      </c>
      <c r="F52" s="60">
        <f t="shared" si="6"/>
        <v>5.7197367370100594</v>
      </c>
      <c r="G52" s="82">
        <f t="shared" si="6"/>
        <v>25.48204694909435</v>
      </c>
      <c r="H52" s="61">
        <f t="shared" si="6"/>
        <v>52.760904901009454</v>
      </c>
    </row>
    <row r="53" spans="1:8" x14ac:dyDescent="0.2">
      <c r="A53" s="81">
        <f>'April 3 2017 Calibration'!A53</f>
        <v>1</v>
      </c>
      <c r="B53" s="55">
        <f>'April 3 2017 Calibration'!B53</f>
        <v>100</v>
      </c>
      <c r="C53" s="82">
        <f t="shared" si="6"/>
        <v>0.75455639572400768</v>
      </c>
      <c r="D53" s="60">
        <f t="shared" si="6"/>
        <v>1.6272639708496393</v>
      </c>
      <c r="E53" s="82">
        <f t="shared" si="6"/>
        <v>3.7816224050344478</v>
      </c>
      <c r="F53" s="60">
        <f t="shared" si="6"/>
        <v>7.6263156493467461</v>
      </c>
      <c r="G53" s="82">
        <f t="shared" si="6"/>
        <v>33.976062598792467</v>
      </c>
      <c r="H53" s="61">
        <f t="shared" si="6"/>
        <v>70.347873201345934</v>
      </c>
    </row>
    <row r="54" spans="1:8" x14ac:dyDescent="0.2">
      <c r="A54" s="81">
        <f>'April 3 2017 Calibration'!A54</f>
        <v>1.25</v>
      </c>
      <c r="B54" s="55">
        <f>'April 3 2017 Calibration'!B54</f>
        <v>125</v>
      </c>
      <c r="C54" s="82">
        <f t="shared" si="6"/>
        <v>0.94319549465500951</v>
      </c>
      <c r="D54" s="60">
        <f t="shared" si="6"/>
        <v>2.034079963562049</v>
      </c>
      <c r="E54" s="82">
        <f t="shared" si="6"/>
        <v>4.7270280062930601</v>
      </c>
      <c r="F54" s="60">
        <f t="shared" si="6"/>
        <v>9.5328945616834329</v>
      </c>
      <c r="G54" s="82">
        <f t="shared" si="6"/>
        <v>42.470078248490587</v>
      </c>
      <c r="H54" s="61">
        <f t="shared" si="6"/>
        <v>87.934841501682428</v>
      </c>
    </row>
    <row r="55" spans="1:8" x14ac:dyDescent="0.2">
      <c r="A55" s="81">
        <f>'April 3 2017 Calibration'!A55</f>
        <v>1.5</v>
      </c>
      <c r="B55" s="55">
        <f>'April 3 2017 Calibration'!B55</f>
        <v>150</v>
      </c>
      <c r="C55" s="82">
        <f t="shared" si="6"/>
        <v>1.1318345935860115</v>
      </c>
      <c r="D55" s="60">
        <f t="shared" si="6"/>
        <v>2.440895956274459</v>
      </c>
      <c r="E55" s="82">
        <f t="shared" si="6"/>
        <v>5.6724336075516719</v>
      </c>
      <c r="F55" s="60">
        <f t="shared" si="6"/>
        <v>11.439473474020119</v>
      </c>
      <c r="G55" s="82">
        <f t="shared" si="6"/>
        <v>50.9640938981887</v>
      </c>
      <c r="H55" s="61">
        <f t="shared" si="6"/>
        <v>105.52180980201891</v>
      </c>
    </row>
    <row r="56" spans="1:8" x14ac:dyDescent="0.2">
      <c r="A56" s="81">
        <f>'April 3 2017 Calibration'!A56</f>
        <v>1.75</v>
      </c>
      <c r="B56" s="55">
        <f>'April 3 2017 Calibration'!B56</f>
        <v>175</v>
      </c>
      <c r="C56" s="82">
        <f t="shared" si="6"/>
        <v>1.3204736925170133</v>
      </c>
      <c r="D56" s="60">
        <f t="shared" si="6"/>
        <v>2.847711948986869</v>
      </c>
      <c r="E56" s="82">
        <f t="shared" si="6"/>
        <v>6.6178392088102838</v>
      </c>
      <c r="F56" s="60">
        <f t="shared" si="6"/>
        <v>13.346052386356806</v>
      </c>
      <c r="G56" s="82">
        <f t="shared" si="6"/>
        <v>59.458109547886821</v>
      </c>
      <c r="H56" s="61">
        <f t="shared" si="6"/>
        <v>123.10877810235539</v>
      </c>
    </row>
    <row r="57" spans="1:8" x14ac:dyDescent="0.2">
      <c r="A57" s="81">
        <f>'April 3 2017 Calibration'!A57</f>
        <v>2</v>
      </c>
      <c r="B57" s="55">
        <f>'April 3 2017 Calibration'!B57</f>
        <v>200</v>
      </c>
      <c r="C57" s="82">
        <f t="shared" si="6"/>
        <v>1.5091127914480154</v>
      </c>
      <c r="D57" s="60">
        <f t="shared" si="6"/>
        <v>3.2545279416992785</v>
      </c>
      <c r="E57" s="82">
        <f t="shared" si="6"/>
        <v>7.5632448100688956</v>
      </c>
      <c r="F57" s="60">
        <f t="shared" si="6"/>
        <v>15.252631298693492</v>
      </c>
      <c r="G57" s="82">
        <f t="shared" si="6"/>
        <v>67.952125197584934</v>
      </c>
      <c r="H57" s="61">
        <f t="shared" si="6"/>
        <v>140.69574640269187</v>
      </c>
    </row>
    <row r="58" spans="1:8" x14ac:dyDescent="0.2">
      <c r="A58" s="81">
        <f>'April 3 2017 Calibration'!A58</f>
        <v>2.5</v>
      </c>
      <c r="B58" s="55">
        <f>'April 3 2017 Calibration'!B58</f>
        <v>250</v>
      </c>
      <c r="C58" s="82">
        <f t="shared" si="6"/>
        <v>1.886390989310019</v>
      </c>
      <c r="D58" s="60">
        <f t="shared" si="6"/>
        <v>4.068159927124098</v>
      </c>
      <c r="E58" s="82">
        <f t="shared" si="6"/>
        <v>9.4540560125861202</v>
      </c>
      <c r="F58" s="60">
        <f t="shared" si="6"/>
        <v>19.065789123366866</v>
      </c>
      <c r="G58" s="82">
        <f t="shared" si="6"/>
        <v>84.940156496981174</v>
      </c>
      <c r="H58" s="61">
        <f t="shared" si="6"/>
        <v>175.86968300336486</v>
      </c>
    </row>
    <row r="59" spans="1:8" x14ac:dyDescent="0.2">
      <c r="A59" s="81">
        <f>'April 3 2017 Calibration'!A59</f>
        <v>3</v>
      </c>
      <c r="B59" s="55">
        <f>'April 3 2017 Calibration'!B59</f>
        <v>300</v>
      </c>
      <c r="C59" s="82">
        <f t="shared" si="6"/>
        <v>2.2636691871720229</v>
      </c>
      <c r="D59" s="60">
        <f t="shared" si="6"/>
        <v>4.881791912548918</v>
      </c>
      <c r="E59" s="82">
        <f t="shared" si="6"/>
        <v>11.344867215103344</v>
      </c>
      <c r="F59" s="60">
        <f t="shared" si="6"/>
        <v>22.878946948040237</v>
      </c>
      <c r="G59" s="82">
        <f t="shared" si="6"/>
        <v>101.9281877963774</v>
      </c>
      <c r="H59" s="61">
        <f t="shared" si="6"/>
        <v>211.04361960403781</v>
      </c>
    </row>
    <row r="60" spans="1:8" x14ac:dyDescent="0.2">
      <c r="A60" s="81">
        <f>'April 3 2017 Calibration'!A60</f>
        <v>4</v>
      </c>
      <c r="B60" s="55">
        <f>'April 3 2017 Calibration'!B60</f>
        <v>400</v>
      </c>
      <c r="C60" s="82">
        <f t="shared" si="6"/>
        <v>3.0182255828960307</v>
      </c>
      <c r="D60" s="60">
        <f t="shared" si="6"/>
        <v>6.509055883398557</v>
      </c>
      <c r="E60" s="82">
        <f t="shared" si="6"/>
        <v>15.126489620137791</v>
      </c>
      <c r="F60" s="60">
        <f t="shared" si="6"/>
        <v>30.505262597386984</v>
      </c>
      <c r="G60" s="82">
        <f t="shared" si="6"/>
        <v>135.90425039516987</v>
      </c>
      <c r="H60" s="61">
        <f t="shared" si="6"/>
        <v>281.39149280538373</v>
      </c>
    </row>
    <row r="61" spans="1:8" x14ac:dyDescent="0.2">
      <c r="A61" s="81">
        <f>'April 3 2017 Calibration'!A61</f>
        <v>5</v>
      </c>
      <c r="B61" s="55">
        <f>'April 3 2017 Calibration'!B61</f>
        <v>500</v>
      </c>
      <c r="C61" s="82">
        <f t="shared" si="6"/>
        <v>3.7727819786200381</v>
      </c>
      <c r="D61" s="60">
        <f t="shared" si="6"/>
        <v>8.136319854248196</v>
      </c>
      <c r="E61" s="82">
        <f t="shared" si="6"/>
        <v>18.90811202517224</v>
      </c>
      <c r="F61" s="60">
        <f t="shared" si="6"/>
        <v>38.131578246733731</v>
      </c>
      <c r="G61" s="82">
        <f t="shared" si="6"/>
        <v>169.88031299396235</v>
      </c>
      <c r="H61" s="61">
        <f t="shared" si="6"/>
        <v>351.73936600672971</v>
      </c>
    </row>
    <row r="62" spans="1:8" x14ac:dyDescent="0.2">
      <c r="A62" s="81">
        <f>'April 3 2017 Calibration'!A62</f>
        <v>6</v>
      </c>
      <c r="B62" s="55">
        <f>'April 3 2017 Calibration'!B62</f>
        <v>600</v>
      </c>
      <c r="C62" s="82">
        <f t="shared" si="6"/>
        <v>4.5273383743440458</v>
      </c>
      <c r="D62" s="60">
        <f t="shared" si="6"/>
        <v>9.763583825097836</v>
      </c>
      <c r="E62" s="82">
        <f t="shared" si="6"/>
        <v>22.689734430206688</v>
      </c>
      <c r="F62" s="60">
        <f t="shared" si="6"/>
        <v>45.757893896080475</v>
      </c>
      <c r="G62" s="82">
        <f t="shared" si="6"/>
        <v>203.8563755927548</v>
      </c>
      <c r="H62" s="61">
        <f t="shared" si="6"/>
        <v>422.08723920807563</v>
      </c>
    </row>
    <row r="63" spans="1:8" x14ac:dyDescent="0.2">
      <c r="A63" s="81">
        <f>'April 3 2017 Calibration'!A63</f>
        <v>7.5</v>
      </c>
      <c r="B63" s="55">
        <f>'April 3 2017 Calibration'!B63</f>
        <v>750</v>
      </c>
      <c r="C63" s="82">
        <f t="shared" si="6"/>
        <v>5.6591729679300569</v>
      </c>
      <c r="D63" s="60">
        <f t="shared" si="6"/>
        <v>12.204479781372296</v>
      </c>
      <c r="E63" s="82">
        <f t="shared" si="6"/>
        <v>28.362168037758359</v>
      </c>
      <c r="F63" s="60">
        <f t="shared" si="6"/>
        <v>57.197367370100594</v>
      </c>
      <c r="G63" s="82">
        <f t="shared" si="6"/>
        <v>254.82046949094351</v>
      </c>
      <c r="H63" s="61">
        <f t="shared" si="6"/>
        <v>527.60904901009451</v>
      </c>
    </row>
    <row r="64" spans="1:8" x14ac:dyDescent="0.2">
      <c r="A64" s="81">
        <f>'April 3 2017 Calibration'!A64</f>
        <v>8</v>
      </c>
      <c r="B64" s="55">
        <f>'April 3 2017 Calibration'!B64</f>
        <v>800</v>
      </c>
      <c r="C64" s="82">
        <f t="shared" si="6"/>
        <v>6.0364511657920614</v>
      </c>
      <c r="D64" s="60">
        <f t="shared" si="6"/>
        <v>13.018111766797114</v>
      </c>
      <c r="E64" s="82">
        <f t="shared" si="6"/>
        <v>30.252979240275582</v>
      </c>
      <c r="F64" s="60">
        <f t="shared" si="6"/>
        <v>61.010525194773969</v>
      </c>
      <c r="G64" s="82">
        <f t="shared" si="6"/>
        <v>271.80850079033974</v>
      </c>
      <c r="H64" s="61">
        <f t="shared" si="6"/>
        <v>562.78298561076747</v>
      </c>
    </row>
    <row r="65" spans="1:8" x14ac:dyDescent="0.2">
      <c r="A65" s="81">
        <f>'April 3 2017 Calibration'!A65</f>
        <v>10</v>
      </c>
      <c r="B65" s="55">
        <f>'April 3 2017 Calibration'!B65</f>
        <v>1000</v>
      </c>
      <c r="C65" s="82">
        <f t="shared" si="6"/>
        <v>7.5455639572400761</v>
      </c>
      <c r="D65" s="60">
        <f t="shared" si="6"/>
        <v>16.272639708496392</v>
      </c>
      <c r="E65" s="82">
        <f t="shared" si="6"/>
        <v>37.816224050344481</v>
      </c>
      <c r="F65" s="60">
        <f t="shared" si="6"/>
        <v>76.263156493467463</v>
      </c>
      <c r="G65" s="82">
        <f t="shared" si="6"/>
        <v>339.7606259879247</v>
      </c>
      <c r="H65" s="61">
        <f t="shared" si="6"/>
        <v>703.47873201345942</v>
      </c>
    </row>
    <row r="66" spans="1:8" ht="17" thickBot="1" x14ac:dyDescent="0.25">
      <c r="A66" s="83">
        <f>'April 3 2017 Calibration'!A66</f>
        <v>12</v>
      </c>
      <c r="B66" s="64">
        <f>'April 3 2017 Calibration'!B66</f>
        <v>1200</v>
      </c>
      <c r="C66" s="84">
        <f>$B66/C$67</f>
        <v>9.0546767486880917</v>
      </c>
      <c r="D66" s="66">
        <f>$B66/D$67</f>
        <v>19.527167650195672</v>
      </c>
      <c r="E66" s="84">
        <f t="shared" ref="E66:H66" si="7">$B66/E$67</f>
        <v>45.379468860413375</v>
      </c>
      <c r="F66" s="66">
        <f t="shared" si="7"/>
        <v>91.51578779216095</v>
      </c>
      <c r="G66" s="84">
        <f t="shared" si="7"/>
        <v>407.7127511855096</v>
      </c>
      <c r="H66" s="67">
        <f t="shared" si="7"/>
        <v>844.17447841615126</v>
      </c>
    </row>
    <row r="67" spans="1:8" ht="17" thickBot="1" x14ac:dyDescent="0.25">
      <c r="A67" s="85" t="str">
        <f>'April 3 2017 Calibration'!A40</f>
        <v>Dose rate (cGy/min)</v>
      </c>
      <c r="B67" s="86"/>
      <c r="C67" s="70">
        <f>'April 3 2017 Calibration'!C67*'April 3 2017 Calibration'!$B$9</f>
        <v>132.52819877571719</v>
      </c>
      <c r="D67" s="70">
        <f>'April 3 2017 Calibration'!D67*'April 3 2017 Calibration'!$B$9</f>
        <v>61.452844646825952</v>
      </c>
      <c r="E67" s="70">
        <f>'April 3 2017 Calibration'!E67*'April 3 2017 Calibration'!$B$9</f>
        <v>26.443676625902864</v>
      </c>
      <c r="F67" s="70">
        <f>'April 3 2017 Calibration'!F67*'April 3 2017 Calibration'!$B$9</f>
        <v>13.112491614291599</v>
      </c>
      <c r="G67" s="70">
        <f>'April 3 2017 Calibration'!G67*'April 3 2017 Calibration'!$B$9</f>
        <v>2.9432486389271624</v>
      </c>
      <c r="H67" s="71">
        <f>'April 3 2017 Calibration'!H67*'April 3 2017 Calibration'!$B$9</f>
        <v>1.4215070825778247</v>
      </c>
    </row>
    <row r="68" spans="1:8" ht="17" thickBot="1" x14ac:dyDescent="0.25"/>
    <row r="69" spans="1:8" ht="17" thickBot="1" x14ac:dyDescent="0.25">
      <c r="A69" s="87" t="s">
        <v>21</v>
      </c>
      <c r="B69" s="88"/>
      <c r="C69" s="89"/>
      <c r="D69" s="90"/>
      <c r="E69" s="90"/>
      <c r="F69" s="90"/>
      <c r="G69" s="90"/>
      <c r="H69" s="91"/>
    </row>
    <row r="70" spans="1:8" x14ac:dyDescent="0.2">
      <c r="A70" s="92" t="s">
        <v>10</v>
      </c>
      <c r="B70" s="93"/>
      <c r="C70" s="94"/>
      <c r="D70" s="95"/>
      <c r="E70" s="95"/>
      <c r="F70" s="95"/>
      <c r="G70" s="95"/>
      <c r="H70" s="96"/>
    </row>
    <row r="71" spans="1:8" x14ac:dyDescent="0.2">
      <c r="A71" s="54" t="s">
        <v>11</v>
      </c>
      <c r="B71" s="55" t="s">
        <v>12</v>
      </c>
      <c r="C71" s="56" t="s">
        <v>13</v>
      </c>
      <c r="D71" s="55" t="s">
        <v>14</v>
      </c>
      <c r="E71" s="55" t="s">
        <v>15</v>
      </c>
      <c r="F71" s="55" t="s">
        <v>16</v>
      </c>
      <c r="G71" s="55" t="s">
        <v>17</v>
      </c>
      <c r="H71" s="57" t="s">
        <v>18</v>
      </c>
    </row>
    <row r="72" spans="1:8" x14ac:dyDescent="0.2">
      <c r="A72" s="97">
        <f>'April 3 2017 Calibration'!A70</f>
        <v>0</v>
      </c>
      <c r="B72" s="55">
        <f>'April 3 2017 Calibration'!B70</f>
        <v>0</v>
      </c>
      <c r="C72" s="98">
        <f t="shared" ref="C72:H94" si="8">$B72/C$96</f>
        <v>0</v>
      </c>
      <c r="D72" s="60">
        <f t="shared" si="8"/>
        <v>0</v>
      </c>
      <c r="E72" s="98">
        <f t="shared" si="8"/>
        <v>0</v>
      </c>
      <c r="F72" s="60">
        <f t="shared" si="8"/>
        <v>0</v>
      </c>
      <c r="G72" s="98">
        <f t="shared" si="8"/>
        <v>0</v>
      </c>
      <c r="H72" s="61">
        <f t="shared" si="8"/>
        <v>0</v>
      </c>
    </row>
    <row r="73" spans="1:8" x14ac:dyDescent="0.2">
      <c r="A73" s="97">
        <f>'April 3 2017 Calibration'!A71</f>
        <v>5.0000000000000001E-3</v>
      </c>
      <c r="B73" s="55">
        <f>'April 3 2017 Calibration'!B71</f>
        <v>0.5</v>
      </c>
      <c r="C73" s="98">
        <f t="shared" si="8"/>
        <v>4.9167868366532114E-3</v>
      </c>
      <c r="D73" s="60">
        <f t="shared" si="8"/>
        <v>1.0603157699913011E-2</v>
      </c>
      <c r="E73" s="98">
        <f t="shared" si="8"/>
        <v>2.4639129365536524E-2</v>
      </c>
      <c r="F73" s="60">
        <f t="shared" si="8"/>
        <v>4.9702301718342244E-2</v>
      </c>
      <c r="G73" s="98">
        <f t="shared" si="8"/>
        <v>0.2212554076493945</v>
      </c>
      <c r="H73" s="61">
        <f t="shared" si="8"/>
        <v>0.4611037066978978</v>
      </c>
    </row>
    <row r="74" spans="1:8" x14ac:dyDescent="0.2">
      <c r="A74" s="97">
        <f>'April 3 2017 Calibration'!A72</f>
        <v>0.01</v>
      </c>
      <c r="B74" s="55">
        <f>'April 3 2017 Calibration'!B72</f>
        <v>1</v>
      </c>
      <c r="C74" s="98">
        <f t="shared" si="8"/>
        <v>9.8335736733064227E-3</v>
      </c>
      <c r="D74" s="60">
        <f t="shared" si="8"/>
        <v>2.1206315399826023E-2</v>
      </c>
      <c r="E74" s="98">
        <f t="shared" si="8"/>
        <v>4.9278258731073048E-2</v>
      </c>
      <c r="F74" s="60">
        <f t="shared" si="8"/>
        <v>9.9404603436684488E-2</v>
      </c>
      <c r="G74" s="98">
        <f t="shared" si="8"/>
        <v>0.442510815298789</v>
      </c>
      <c r="H74" s="61">
        <f t="shared" si="8"/>
        <v>0.92220741339579559</v>
      </c>
    </row>
    <row r="75" spans="1:8" x14ac:dyDescent="0.2">
      <c r="A75" s="97">
        <f>'April 3 2017 Calibration'!A73</f>
        <v>2.5000000000000001E-2</v>
      </c>
      <c r="B75" s="55">
        <f>'April 3 2017 Calibration'!B73</f>
        <v>2.5</v>
      </c>
      <c r="C75" s="98">
        <f t="shared" si="8"/>
        <v>2.4583934183266057E-2</v>
      </c>
      <c r="D75" s="60">
        <f t="shared" si="8"/>
        <v>5.3015788499565057E-2</v>
      </c>
      <c r="E75" s="98">
        <f t="shared" si="8"/>
        <v>0.12319564682768262</v>
      </c>
      <c r="F75" s="60">
        <f t="shared" si="8"/>
        <v>0.24851150859171123</v>
      </c>
      <c r="G75" s="98">
        <f t="shared" si="8"/>
        <v>1.1062770382469724</v>
      </c>
      <c r="H75" s="61">
        <f t="shared" si="8"/>
        <v>2.3055185334894892</v>
      </c>
    </row>
    <row r="76" spans="1:8" x14ac:dyDescent="0.2">
      <c r="A76" s="97">
        <f>'April 3 2017 Calibration'!A74</f>
        <v>0.05</v>
      </c>
      <c r="B76" s="55">
        <f>'April 3 2017 Calibration'!B74</f>
        <v>5</v>
      </c>
      <c r="C76" s="98">
        <f t="shared" si="8"/>
        <v>4.9167868366532114E-2</v>
      </c>
      <c r="D76" s="60">
        <f t="shared" si="8"/>
        <v>0.10603157699913011</v>
      </c>
      <c r="E76" s="98">
        <f t="shared" si="8"/>
        <v>0.24639129365536525</v>
      </c>
      <c r="F76" s="60">
        <f t="shared" si="8"/>
        <v>0.49702301718342246</v>
      </c>
      <c r="G76" s="98">
        <f t="shared" si="8"/>
        <v>2.2125540764939449</v>
      </c>
      <c r="H76" s="61">
        <f t="shared" si="8"/>
        <v>4.6110370669789784</v>
      </c>
    </row>
    <row r="77" spans="1:8" x14ac:dyDescent="0.2">
      <c r="A77" s="97">
        <f>'April 3 2017 Calibration'!A75</f>
        <v>0.1</v>
      </c>
      <c r="B77" s="55">
        <f>'April 3 2017 Calibration'!B75</f>
        <v>10</v>
      </c>
      <c r="C77" s="98">
        <f t="shared" si="8"/>
        <v>9.8335736733064227E-2</v>
      </c>
      <c r="D77" s="60">
        <f t="shared" si="8"/>
        <v>0.21206315399826023</v>
      </c>
      <c r="E77" s="98">
        <f t="shared" si="8"/>
        <v>0.49278258731073049</v>
      </c>
      <c r="F77" s="60">
        <f t="shared" si="8"/>
        <v>0.99404603436684491</v>
      </c>
      <c r="G77" s="98">
        <f t="shared" si="8"/>
        <v>4.4251081529878897</v>
      </c>
      <c r="H77" s="61">
        <f t="shared" si="8"/>
        <v>9.2220741339579568</v>
      </c>
    </row>
    <row r="78" spans="1:8" x14ac:dyDescent="0.2">
      <c r="A78" s="97">
        <f>'April 3 2017 Calibration'!A76</f>
        <v>0.2</v>
      </c>
      <c r="B78" s="55">
        <f>'April 3 2017 Calibration'!B76</f>
        <v>20</v>
      </c>
      <c r="C78" s="98">
        <f t="shared" si="8"/>
        <v>0.19667147346612845</v>
      </c>
      <c r="D78" s="60">
        <f t="shared" si="8"/>
        <v>0.42412630799652046</v>
      </c>
      <c r="E78" s="98">
        <f t="shared" si="8"/>
        <v>0.98556517462146098</v>
      </c>
      <c r="F78" s="60">
        <f t="shared" si="8"/>
        <v>1.9880920687336898</v>
      </c>
      <c r="G78" s="98">
        <f t="shared" si="8"/>
        <v>8.8502163059757795</v>
      </c>
      <c r="H78" s="61">
        <f t="shared" si="8"/>
        <v>18.444148267915914</v>
      </c>
    </row>
    <row r="79" spans="1:8" x14ac:dyDescent="0.2">
      <c r="A79" s="97">
        <f>'April 3 2017 Calibration'!A77</f>
        <v>0.25</v>
      </c>
      <c r="B79" s="55">
        <f>'April 3 2017 Calibration'!B77</f>
        <v>25</v>
      </c>
      <c r="C79" s="98">
        <f t="shared" si="8"/>
        <v>0.24583934183266057</v>
      </c>
      <c r="D79" s="60">
        <f t="shared" si="8"/>
        <v>0.53015788499565053</v>
      </c>
      <c r="E79" s="98">
        <f t="shared" si="8"/>
        <v>1.2319564682768263</v>
      </c>
      <c r="F79" s="60">
        <f t="shared" si="8"/>
        <v>2.4851150859171121</v>
      </c>
      <c r="G79" s="98">
        <f t="shared" si="8"/>
        <v>11.062770382469726</v>
      </c>
      <c r="H79" s="61">
        <f t="shared" si="8"/>
        <v>23.05518533489489</v>
      </c>
    </row>
    <row r="80" spans="1:8" x14ac:dyDescent="0.2">
      <c r="A80" s="97">
        <f>'April 3 2017 Calibration'!A78</f>
        <v>0.5</v>
      </c>
      <c r="B80" s="55">
        <f>'April 3 2017 Calibration'!B78</f>
        <v>50</v>
      </c>
      <c r="C80" s="98">
        <f t="shared" si="8"/>
        <v>0.49167868366532114</v>
      </c>
      <c r="D80" s="60">
        <f t="shared" si="8"/>
        <v>1.0603157699913011</v>
      </c>
      <c r="E80" s="98">
        <f t="shared" si="8"/>
        <v>2.4639129365536525</v>
      </c>
      <c r="F80" s="60">
        <f t="shared" si="8"/>
        <v>4.9702301718342241</v>
      </c>
      <c r="G80" s="98">
        <f t="shared" si="8"/>
        <v>22.125540764939451</v>
      </c>
      <c r="H80" s="61">
        <f t="shared" si="8"/>
        <v>46.110370669789781</v>
      </c>
    </row>
    <row r="81" spans="1:8" x14ac:dyDescent="0.2">
      <c r="A81" s="97">
        <f>'April 3 2017 Calibration'!A79</f>
        <v>0.75</v>
      </c>
      <c r="B81" s="55">
        <f>'April 3 2017 Calibration'!B79</f>
        <v>75</v>
      </c>
      <c r="C81" s="98">
        <f t="shared" si="8"/>
        <v>0.73751802549798173</v>
      </c>
      <c r="D81" s="60">
        <f t="shared" si="8"/>
        <v>1.5904736549869518</v>
      </c>
      <c r="E81" s="98">
        <f t="shared" si="8"/>
        <v>3.6958694048304785</v>
      </c>
      <c r="F81" s="60">
        <f t="shared" si="8"/>
        <v>7.4553452577513371</v>
      </c>
      <c r="G81" s="98">
        <f t="shared" si="8"/>
        <v>33.188311147409173</v>
      </c>
      <c r="H81" s="61">
        <f t="shared" si="8"/>
        <v>69.165556004684674</v>
      </c>
    </row>
    <row r="82" spans="1:8" x14ac:dyDescent="0.2">
      <c r="A82" s="97">
        <f>'April 3 2017 Calibration'!A80</f>
        <v>1</v>
      </c>
      <c r="B82" s="55">
        <f>'April 3 2017 Calibration'!B80</f>
        <v>100</v>
      </c>
      <c r="C82" s="98">
        <f t="shared" si="8"/>
        <v>0.98335736733064227</v>
      </c>
      <c r="D82" s="60">
        <f t="shared" si="8"/>
        <v>2.1206315399826021</v>
      </c>
      <c r="E82" s="98">
        <f t="shared" si="8"/>
        <v>4.927825873107305</v>
      </c>
      <c r="F82" s="60">
        <f t="shared" si="8"/>
        <v>9.9404603436684482</v>
      </c>
      <c r="G82" s="98">
        <f t="shared" si="8"/>
        <v>44.251081529878903</v>
      </c>
      <c r="H82" s="61">
        <f t="shared" si="8"/>
        <v>92.220741339579561</v>
      </c>
    </row>
    <row r="83" spans="1:8" x14ac:dyDescent="0.2">
      <c r="A83" s="97">
        <f>'April 3 2017 Calibration'!A81</f>
        <v>1.25</v>
      </c>
      <c r="B83" s="55">
        <f>'April 3 2017 Calibration'!B81</f>
        <v>125</v>
      </c>
      <c r="C83" s="98">
        <f t="shared" si="8"/>
        <v>1.2291967091633029</v>
      </c>
      <c r="D83" s="60">
        <f t="shared" si="8"/>
        <v>2.6507894249782531</v>
      </c>
      <c r="E83" s="98">
        <f t="shared" si="8"/>
        <v>6.1597823413841315</v>
      </c>
      <c r="F83" s="60">
        <f t="shared" si="8"/>
        <v>12.42557542958556</v>
      </c>
      <c r="G83" s="98">
        <f t="shared" si="8"/>
        <v>55.313851912348625</v>
      </c>
      <c r="H83" s="61">
        <f t="shared" si="8"/>
        <v>115.27592667447446</v>
      </c>
    </row>
    <row r="84" spans="1:8" x14ac:dyDescent="0.2">
      <c r="A84" s="97">
        <f>'April 3 2017 Calibration'!A82</f>
        <v>1.5</v>
      </c>
      <c r="B84" s="55">
        <f>'April 3 2017 Calibration'!B82</f>
        <v>150</v>
      </c>
      <c r="C84" s="98">
        <f t="shared" si="8"/>
        <v>1.4750360509959635</v>
      </c>
      <c r="D84" s="60">
        <f t="shared" si="8"/>
        <v>3.1809473099739036</v>
      </c>
      <c r="E84" s="98">
        <f t="shared" si="8"/>
        <v>7.3917388096609571</v>
      </c>
      <c r="F84" s="60">
        <f t="shared" si="8"/>
        <v>14.910690515502674</v>
      </c>
      <c r="G84" s="98">
        <f t="shared" si="8"/>
        <v>66.376622294818347</v>
      </c>
      <c r="H84" s="61">
        <f t="shared" si="8"/>
        <v>138.33111200936935</v>
      </c>
    </row>
    <row r="85" spans="1:8" x14ac:dyDescent="0.2">
      <c r="A85" s="97">
        <f>'April 3 2017 Calibration'!A83</f>
        <v>1.75</v>
      </c>
      <c r="B85" s="55">
        <f>'April 3 2017 Calibration'!B83</f>
        <v>175</v>
      </c>
      <c r="C85" s="98">
        <f t="shared" si="8"/>
        <v>1.720875392828624</v>
      </c>
      <c r="D85" s="60">
        <f t="shared" si="8"/>
        <v>3.7111051949695542</v>
      </c>
      <c r="E85" s="98">
        <f t="shared" si="8"/>
        <v>8.6236952779377845</v>
      </c>
      <c r="F85" s="60">
        <f t="shared" si="8"/>
        <v>17.395805601419784</v>
      </c>
      <c r="G85" s="98">
        <f t="shared" si="8"/>
        <v>77.439392677288083</v>
      </c>
      <c r="H85" s="61">
        <f t="shared" si="8"/>
        <v>161.38629734426425</v>
      </c>
    </row>
    <row r="86" spans="1:8" x14ac:dyDescent="0.2">
      <c r="A86" s="97">
        <f>'April 3 2017 Calibration'!A84</f>
        <v>2</v>
      </c>
      <c r="B86" s="55">
        <f>'April 3 2017 Calibration'!B84</f>
        <v>200</v>
      </c>
      <c r="C86" s="98">
        <f t="shared" si="8"/>
        <v>1.9667147346612845</v>
      </c>
      <c r="D86" s="60">
        <f t="shared" si="8"/>
        <v>4.2412630799652042</v>
      </c>
      <c r="E86" s="98">
        <f t="shared" si="8"/>
        <v>9.85565174621461</v>
      </c>
      <c r="F86" s="60">
        <f t="shared" si="8"/>
        <v>19.880920687336896</v>
      </c>
      <c r="G86" s="98">
        <f t="shared" si="8"/>
        <v>88.502163059757805</v>
      </c>
      <c r="H86" s="61">
        <f t="shared" si="8"/>
        <v>184.44148267915912</v>
      </c>
    </row>
    <row r="87" spans="1:8" x14ac:dyDescent="0.2">
      <c r="A87" s="97">
        <f>'April 3 2017 Calibration'!A85</f>
        <v>2.5</v>
      </c>
      <c r="B87" s="55">
        <f>'April 3 2017 Calibration'!B85</f>
        <v>250</v>
      </c>
      <c r="C87" s="98">
        <f t="shared" si="8"/>
        <v>2.4583934183266059</v>
      </c>
      <c r="D87" s="60">
        <f t="shared" si="8"/>
        <v>5.3015788499565062</v>
      </c>
      <c r="E87" s="98">
        <f t="shared" si="8"/>
        <v>12.319564682768263</v>
      </c>
      <c r="F87" s="60">
        <f t="shared" si="8"/>
        <v>24.851150859171121</v>
      </c>
      <c r="G87" s="98">
        <f t="shared" si="8"/>
        <v>110.62770382469725</v>
      </c>
      <c r="H87" s="61">
        <f t="shared" si="8"/>
        <v>230.55185334894892</v>
      </c>
    </row>
    <row r="88" spans="1:8" x14ac:dyDescent="0.2">
      <c r="A88" s="97">
        <f>'April 3 2017 Calibration'!A86</f>
        <v>3</v>
      </c>
      <c r="B88" s="55">
        <f>'April 3 2017 Calibration'!B86</f>
        <v>300</v>
      </c>
      <c r="C88" s="98">
        <f t="shared" si="8"/>
        <v>2.9500721019919269</v>
      </c>
      <c r="D88" s="60">
        <f t="shared" si="8"/>
        <v>6.3618946199478073</v>
      </c>
      <c r="E88" s="98">
        <f t="shared" si="8"/>
        <v>14.783477619321914</v>
      </c>
      <c r="F88" s="60">
        <f t="shared" si="8"/>
        <v>29.821381031005348</v>
      </c>
      <c r="G88" s="98">
        <f t="shared" si="8"/>
        <v>132.75324458963669</v>
      </c>
      <c r="H88" s="61">
        <f t="shared" si="8"/>
        <v>276.6622240187387</v>
      </c>
    </row>
    <row r="89" spans="1:8" x14ac:dyDescent="0.2">
      <c r="A89" s="97">
        <f>'April 3 2017 Calibration'!A87</f>
        <v>4</v>
      </c>
      <c r="B89" s="55">
        <f>'April 3 2017 Calibration'!B87</f>
        <v>400</v>
      </c>
      <c r="C89" s="98">
        <f t="shared" si="8"/>
        <v>3.9334294693225691</v>
      </c>
      <c r="D89" s="60">
        <f t="shared" si="8"/>
        <v>8.4825261599304085</v>
      </c>
      <c r="E89" s="98">
        <f t="shared" si="8"/>
        <v>19.71130349242922</v>
      </c>
      <c r="F89" s="60">
        <f t="shared" si="8"/>
        <v>39.761841374673793</v>
      </c>
      <c r="G89" s="98">
        <f t="shared" si="8"/>
        <v>177.00432611951561</v>
      </c>
      <c r="H89" s="61">
        <f t="shared" si="8"/>
        <v>368.88296535831824</v>
      </c>
    </row>
    <row r="90" spans="1:8" x14ac:dyDescent="0.2">
      <c r="A90" s="97">
        <f>'April 3 2017 Calibration'!A88</f>
        <v>5</v>
      </c>
      <c r="B90" s="55">
        <f>'April 3 2017 Calibration'!B88</f>
        <v>500</v>
      </c>
      <c r="C90" s="98">
        <f t="shared" si="8"/>
        <v>4.9167868366532117</v>
      </c>
      <c r="D90" s="60">
        <f t="shared" si="8"/>
        <v>10.603157699913012</v>
      </c>
      <c r="E90" s="98">
        <f t="shared" si="8"/>
        <v>24.639129365536526</v>
      </c>
      <c r="F90" s="60">
        <f t="shared" si="8"/>
        <v>49.702301718342241</v>
      </c>
      <c r="G90" s="98">
        <f t="shared" si="8"/>
        <v>221.2554076493945</v>
      </c>
      <c r="H90" s="61">
        <f t="shared" si="8"/>
        <v>461.10370669789785</v>
      </c>
    </row>
    <row r="91" spans="1:8" x14ac:dyDescent="0.2">
      <c r="A91" s="97">
        <f>'April 3 2017 Calibration'!A89</f>
        <v>6</v>
      </c>
      <c r="B91" s="55">
        <f>'April 3 2017 Calibration'!B89</f>
        <v>600</v>
      </c>
      <c r="C91" s="98">
        <f t="shared" si="8"/>
        <v>5.9001442039838539</v>
      </c>
      <c r="D91" s="60">
        <f t="shared" si="8"/>
        <v>12.723789239895615</v>
      </c>
      <c r="E91" s="98">
        <f t="shared" si="8"/>
        <v>29.566955238643828</v>
      </c>
      <c r="F91" s="60">
        <f t="shared" si="8"/>
        <v>59.642762062010696</v>
      </c>
      <c r="G91" s="98">
        <f t="shared" si="8"/>
        <v>265.50648917927339</v>
      </c>
      <c r="H91" s="61">
        <f t="shared" si="8"/>
        <v>553.3244480374774</v>
      </c>
    </row>
    <row r="92" spans="1:8" x14ac:dyDescent="0.2">
      <c r="A92" s="97">
        <f>'April 3 2017 Calibration'!A90</f>
        <v>7.5</v>
      </c>
      <c r="B92" s="55">
        <f>'April 3 2017 Calibration'!B90</f>
        <v>750</v>
      </c>
      <c r="C92" s="98">
        <f t="shared" si="8"/>
        <v>7.3751802549798171</v>
      </c>
      <c r="D92" s="60">
        <f t="shared" si="8"/>
        <v>15.904736549869517</v>
      </c>
      <c r="E92" s="98">
        <f t="shared" si="8"/>
        <v>36.958694048304785</v>
      </c>
      <c r="F92" s="60">
        <f t="shared" si="8"/>
        <v>74.553452577513369</v>
      </c>
      <c r="G92" s="98">
        <f t="shared" si="8"/>
        <v>331.88311147409178</v>
      </c>
      <c r="H92" s="61">
        <f t="shared" si="8"/>
        <v>691.65556004684674</v>
      </c>
    </row>
    <row r="93" spans="1:8" x14ac:dyDescent="0.2">
      <c r="A93" s="97">
        <f>'April 3 2017 Calibration'!A91</f>
        <v>8</v>
      </c>
      <c r="B93" s="55">
        <f>'April 3 2017 Calibration'!B91</f>
        <v>800</v>
      </c>
      <c r="C93" s="98">
        <f t="shared" si="8"/>
        <v>7.8668589386451382</v>
      </c>
      <c r="D93" s="60">
        <f t="shared" si="8"/>
        <v>16.965052319860817</v>
      </c>
      <c r="E93" s="98">
        <f t="shared" si="8"/>
        <v>39.42260698485844</v>
      </c>
      <c r="F93" s="60">
        <f t="shared" si="8"/>
        <v>79.523682749347586</v>
      </c>
      <c r="G93" s="98">
        <f t="shared" si="8"/>
        <v>354.00865223903122</v>
      </c>
      <c r="H93" s="61">
        <f t="shared" si="8"/>
        <v>737.76593071663649</v>
      </c>
    </row>
    <row r="94" spans="1:8" x14ac:dyDescent="0.2">
      <c r="A94" s="97">
        <f>'April 3 2017 Calibration'!A92</f>
        <v>10</v>
      </c>
      <c r="B94" s="55">
        <f>'April 3 2017 Calibration'!B92</f>
        <v>1000</v>
      </c>
      <c r="C94" s="98">
        <f t="shared" si="8"/>
        <v>9.8335736733064234</v>
      </c>
      <c r="D94" s="60">
        <f t="shared" si="8"/>
        <v>21.206315399826025</v>
      </c>
      <c r="E94" s="98">
        <f t="shared" si="8"/>
        <v>49.278258731073052</v>
      </c>
      <c r="F94" s="60">
        <f t="shared" si="8"/>
        <v>99.404603436684482</v>
      </c>
      <c r="G94" s="98">
        <f t="shared" si="8"/>
        <v>442.510815298789</v>
      </c>
      <c r="H94" s="61">
        <f t="shared" si="8"/>
        <v>922.2074133957957</v>
      </c>
    </row>
    <row r="95" spans="1:8" ht="17" thickBot="1" x14ac:dyDescent="0.25">
      <c r="A95" s="99">
        <f>'April 3 2017 Calibration'!A93</f>
        <v>12</v>
      </c>
      <c r="B95" s="64">
        <f>'April 3 2017 Calibration'!B93</f>
        <v>1200</v>
      </c>
      <c r="C95" s="100">
        <f>$B95/C$96</f>
        <v>11.800288407967708</v>
      </c>
      <c r="D95" s="66">
        <f t="shared" ref="D95:H95" si="9">$B95/D$96</f>
        <v>25.447578479791229</v>
      </c>
      <c r="E95" s="100">
        <f t="shared" si="9"/>
        <v>59.133910477287657</v>
      </c>
      <c r="F95" s="66">
        <f t="shared" si="9"/>
        <v>119.28552412402139</v>
      </c>
      <c r="G95" s="100">
        <f t="shared" si="9"/>
        <v>531.01297835854677</v>
      </c>
      <c r="H95" s="67">
        <f t="shared" si="9"/>
        <v>1106.6488960749548</v>
      </c>
    </row>
    <row r="96" spans="1:8" ht="17" thickBot="1" x14ac:dyDescent="0.25">
      <c r="A96" s="68" t="str">
        <f>'April 3 2017 Calibration'!A94</f>
        <v>Dose rate (cGy/min)</v>
      </c>
      <c r="B96" s="69"/>
      <c r="C96" s="70">
        <f>'April 3 2017 Calibration'!C94*'April 3 2017 Calibration'!$B$9</f>
        <v>101.69242975364436</v>
      </c>
      <c r="D96" s="70">
        <f>'April 3 2017 Calibration'!D94*'April 3 2017 Calibration'!$B$9</f>
        <v>47.155763797052835</v>
      </c>
      <c r="E96" s="70">
        <f>'April 3 2017 Calibration'!E94*'April 3 2017 Calibration'!$B$9</f>
        <v>20.292924826287276</v>
      </c>
      <c r="F96" s="70">
        <f>'April 3 2017 Calibration'!F94*'April 3 2017 Calibration'!$B$9</f>
        <v>10.059896276704604</v>
      </c>
      <c r="G96" s="70">
        <f>'April 3 2017 Calibration'!G94*'April 3 2017 Calibration'!$B$9</f>
        <v>2.2598317723032082</v>
      </c>
      <c r="H96" s="71">
        <f>'April 3 2017 Calibration'!H94*'April 3 2017 Calibration'!$B$9</f>
        <v>1.0843547617100071</v>
      </c>
    </row>
  </sheetData>
  <sheetProtection sheet="1" scenarios="1" selectLockedCells="1"/>
  <mergeCells count="10">
    <mergeCell ref="G3:H3"/>
    <mergeCell ref="G4:H4"/>
    <mergeCell ref="A38:B38"/>
    <mergeCell ref="A96:B96"/>
    <mergeCell ref="A6:B6"/>
    <mergeCell ref="A7:B7"/>
    <mergeCell ref="A8:B8"/>
    <mergeCell ref="A9:B9"/>
    <mergeCell ref="A3:F3"/>
    <mergeCell ref="A4:F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6489-16B5-E840-AF64-70F8D06D4F93}">
  <dimension ref="A1:P96"/>
  <sheetViews>
    <sheetView tabSelected="1" zoomScaleNormal="100" workbookViewId="0">
      <selection activeCell="G3" sqref="G3:H3"/>
    </sheetView>
  </sheetViews>
  <sheetFormatPr baseColWidth="10" defaultRowHeight="16" x14ac:dyDescent="0.2"/>
  <cols>
    <col min="1" max="1" width="18.83203125" style="44" customWidth="1"/>
    <col min="2" max="2" width="11" style="44" customWidth="1"/>
    <col min="3" max="3" width="16" style="45" customWidth="1"/>
    <col min="4" max="4" width="15.83203125" style="44" customWidth="1"/>
    <col min="5" max="5" width="15.33203125" style="44" customWidth="1"/>
    <col min="6" max="6" width="15" style="44" customWidth="1"/>
    <col min="7" max="7" width="17" style="44" customWidth="1"/>
    <col min="8" max="8" width="18.1640625" style="44" customWidth="1"/>
    <col min="9" max="16384" width="10.83203125" style="44"/>
  </cols>
  <sheetData>
    <row r="1" spans="1:9" s="101" customFormat="1" ht="34" x14ac:dyDescent="0.4">
      <c r="A1" s="24" t="s">
        <v>34</v>
      </c>
      <c r="B1" s="24"/>
      <c r="C1" s="25"/>
      <c r="D1" s="24"/>
      <c r="E1" s="24"/>
      <c r="F1" s="24"/>
      <c r="G1" s="24"/>
      <c r="H1" s="24"/>
    </row>
    <row r="2" spans="1:9" ht="35" thickBot="1" x14ac:dyDescent="0.45">
      <c r="A2" s="26" t="s">
        <v>26</v>
      </c>
      <c r="B2" s="26"/>
      <c r="C2" s="27"/>
      <c r="D2" s="26"/>
      <c r="E2" s="26"/>
      <c r="F2" s="26"/>
      <c r="G2" s="26"/>
      <c r="H2" s="28"/>
    </row>
    <row r="3" spans="1:9" ht="35" thickBot="1" x14ac:dyDescent="0.45">
      <c r="A3" s="29" t="s">
        <v>27</v>
      </c>
      <c r="B3" s="30"/>
      <c r="C3" s="30"/>
      <c r="D3" s="30"/>
      <c r="E3" s="30"/>
      <c r="F3" s="31"/>
      <c r="G3" s="20">
        <v>44671</v>
      </c>
      <c r="H3" s="21"/>
    </row>
    <row r="4" spans="1:9" ht="35" thickBot="1" x14ac:dyDescent="0.45">
      <c r="A4" s="29" t="s">
        <v>28</v>
      </c>
      <c r="B4" s="30"/>
      <c r="C4" s="30"/>
      <c r="D4" s="30"/>
      <c r="E4" s="30"/>
      <c r="F4" s="31"/>
      <c r="G4" s="22">
        <v>1000</v>
      </c>
      <c r="H4" s="23"/>
    </row>
    <row r="5" spans="1:9" ht="35" thickBot="1" x14ac:dyDescent="0.45">
      <c r="A5" s="32"/>
      <c r="B5" s="32"/>
      <c r="C5" s="32"/>
      <c r="D5" s="32"/>
      <c r="E5" s="32"/>
      <c r="F5" s="32"/>
      <c r="G5" s="102"/>
      <c r="H5" s="40"/>
      <c r="I5" s="62"/>
    </row>
    <row r="6" spans="1:9" ht="71" thickBot="1" x14ac:dyDescent="0.45">
      <c r="A6" s="35" t="s">
        <v>35</v>
      </c>
      <c r="B6" s="36"/>
      <c r="C6" s="103" t="s">
        <v>32</v>
      </c>
      <c r="D6" s="104" t="s">
        <v>14</v>
      </c>
      <c r="E6" s="104" t="s">
        <v>15</v>
      </c>
      <c r="F6" s="104" t="s">
        <v>16</v>
      </c>
      <c r="G6" s="104" t="s">
        <v>17</v>
      </c>
      <c r="H6" s="104" t="s">
        <v>18</v>
      </c>
    </row>
    <row r="7" spans="1:9" ht="35" thickBot="1" x14ac:dyDescent="0.45">
      <c r="A7" s="29" t="s">
        <v>29</v>
      </c>
      <c r="B7" s="31"/>
      <c r="C7" s="105">
        <f>$G$4/C38</f>
        <v>1.895643342524626</v>
      </c>
      <c r="D7" s="105">
        <f>$G$4/D38</f>
        <v>4.0879438062583597</v>
      </c>
      <c r="E7" s="105">
        <f>$G$4/E38</f>
        <v>9.4998186651703218</v>
      </c>
      <c r="F7" s="105">
        <f>$G$4/F38</f>
        <v>19.155348206133112</v>
      </c>
      <c r="G7" s="105">
        <f>$G$4/G38</f>
        <v>85.472394456347885</v>
      </c>
      <c r="H7" s="105">
        <f>$G$4/H38</f>
        <v>177.37037317679</v>
      </c>
    </row>
    <row r="8" spans="1:9" ht="35" thickBot="1" x14ac:dyDescent="0.45">
      <c r="A8" s="29" t="s">
        <v>30</v>
      </c>
      <c r="B8" s="31"/>
      <c r="C8" s="41">
        <f>$G$4/C67</f>
        <v>8.5977800529178321</v>
      </c>
      <c r="D8" s="41">
        <f t="shared" ref="D8:H8" si="0">$G$4/D67</f>
        <v>18.541831715545221</v>
      </c>
      <c r="E8" s="41">
        <f t="shared" si="0"/>
        <v>43.089632353424172</v>
      </c>
      <c r="F8" s="41">
        <f t="shared" si="0"/>
        <v>86.897924315244566</v>
      </c>
      <c r="G8" s="41">
        <f t="shared" si="0"/>
        <v>387.13966900816388</v>
      </c>
      <c r="H8" s="105">
        <f t="shared" si="0"/>
        <v>801.57764801049325</v>
      </c>
    </row>
    <row r="9" spans="1:9" ht="35" thickBot="1" x14ac:dyDescent="0.45">
      <c r="A9" s="29" t="s">
        <v>31</v>
      </c>
      <c r="B9" s="31"/>
      <c r="C9" s="41">
        <f>$G$4/C96</f>
        <v>11.204848843157432</v>
      </c>
      <c r="D9" s="41">
        <f t="shared" ref="D9:H9" si="1">$G$4/D96</f>
        <v>24.163500113939506</v>
      </c>
      <c r="E9" s="41">
        <f t="shared" si="1"/>
        <v>56.150028329428359</v>
      </c>
      <c r="F9" s="41">
        <f t="shared" si="1"/>
        <v>113.26640678409144</v>
      </c>
      <c r="G9" s="41">
        <f t="shared" si="1"/>
        <v>504.21819794208454</v>
      </c>
      <c r="H9" s="105">
        <f t="shared" si="1"/>
        <v>1050.8076730221592</v>
      </c>
    </row>
    <row r="10" spans="1:9" ht="17" thickBot="1" x14ac:dyDescent="0.25"/>
    <row r="11" spans="1:9" x14ac:dyDescent="0.2">
      <c r="A11" s="46" t="s">
        <v>9</v>
      </c>
      <c r="B11" s="47"/>
      <c r="C11" s="48"/>
      <c r="D11" s="47"/>
      <c r="E11" s="47"/>
      <c r="F11" s="47"/>
      <c r="G11" s="47"/>
      <c r="H11" s="49"/>
    </row>
    <row r="12" spans="1:9" x14ac:dyDescent="0.2">
      <c r="A12" s="50" t="s">
        <v>10</v>
      </c>
      <c r="B12" s="51"/>
      <c r="C12" s="52"/>
      <c r="D12" s="51"/>
      <c r="E12" s="51"/>
      <c r="F12" s="51"/>
      <c r="G12" s="51"/>
      <c r="H12" s="53"/>
    </row>
    <row r="13" spans="1:9" x14ac:dyDescent="0.2">
      <c r="A13" s="54" t="s">
        <v>11</v>
      </c>
      <c r="B13" s="55" t="s">
        <v>12</v>
      </c>
      <c r="C13" s="56" t="s">
        <v>13</v>
      </c>
      <c r="D13" s="55" t="s">
        <v>14</v>
      </c>
      <c r="E13" s="55" t="s">
        <v>15</v>
      </c>
      <c r="F13" s="55" t="s">
        <v>16</v>
      </c>
      <c r="G13" s="55" t="s">
        <v>17</v>
      </c>
      <c r="H13" s="57" t="s">
        <v>18</v>
      </c>
    </row>
    <row r="14" spans="1:9" x14ac:dyDescent="0.2">
      <c r="A14" s="58">
        <f>'April 3 2017 Calibration'!A16</f>
        <v>0</v>
      </c>
      <c r="B14" s="55">
        <f>'April 3 2017 Calibration'!B16</f>
        <v>0</v>
      </c>
      <c r="C14" s="59">
        <f>B14/$C$38</f>
        <v>0</v>
      </c>
      <c r="D14" s="60">
        <f t="shared" ref="D14:D36" si="2">B14/$D$38</f>
        <v>0</v>
      </c>
      <c r="E14" s="59">
        <f t="shared" ref="E14:E36" si="3">B14/$E$38</f>
        <v>0</v>
      </c>
      <c r="F14" s="60">
        <f t="shared" ref="F14:F36" si="4">B14/$F$38</f>
        <v>0</v>
      </c>
      <c r="G14" s="59">
        <f t="shared" ref="G14:G36" si="5">B14/$G$38</f>
        <v>0</v>
      </c>
      <c r="H14" s="61">
        <f t="shared" ref="H14:H36" si="6">B14/$H$38</f>
        <v>0</v>
      </c>
    </row>
    <row r="15" spans="1:9" x14ac:dyDescent="0.2">
      <c r="A15" s="58">
        <f>'April 3 2017 Calibration'!A17</f>
        <v>5.0000000000000001E-3</v>
      </c>
      <c r="B15" s="55">
        <f>'April 3 2017 Calibration'!B17</f>
        <v>0.5</v>
      </c>
      <c r="C15" s="59">
        <f t="shared" ref="C15:C36" si="7">B15/$C$38</f>
        <v>9.4782167126231294E-4</v>
      </c>
      <c r="D15" s="60">
        <f t="shared" si="2"/>
        <v>2.0439719031291798E-3</v>
      </c>
      <c r="E15" s="59">
        <f t="shared" si="3"/>
        <v>4.7499093325851609E-3</v>
      </c>
      <c r="F15" s="60">
        <f t="shared" si="4"/>
        <v>9.5776741030665566E-3</v>
      </c>
      <c r="G15" s="59">
        <f t="shared" si="5"/>
        <v>4.2736197228173942E-2</v>
      </c>
      <c r="H15" s="61">
        <f t="shared" si="6"/>
        <v>8.8685186588394999E-2</v>
      </c>
    </row>
    <row r="16" spans="1:9" x14ac:dyDescent="0.2">
      <c r="A16" s="58">
        <f>'April 3 2017 Calibration'!A18</f>
        <v>0.01</v>
      </c>
      <c r="B16" s="55">
        <f>'April 3 2017 Calibration'!B18</f>
        <v>1</v>
      </c>
      <c r="C16" s="59">
        <f t="shared" si="7"/>
        <v>1.8956433425246259E-3</v>
      </c>
      <c r="D16" s="60">
        <f t="shared" si="2"/>
        <v>4.0879438062583597E-3</v>
      </c>
      <c r="E16" s="59">
        <f t="shared" si="3"/>
        <v>9.4998186651703218E-3</v>
      </c>
      <c r="F16" s="60">
        <f t="shared" si="4"/>
        <v>1.9155348206133113E-2</v>
      </c>
      <c r="G16" s="59">
        <f t="shared" si="5"/>
        <v>8.5472394456347883E-2</v>
      </c>
      <c r="H16" s="61">
        <f t="shared" si="6"/>
        <v>0.17737037317679</v>
      </c>
    </row>
    <row r="17" spans="1:8" x14ac:dyDescent="0.2">
      <c r="A17" s="58">
        <f>'April 3 2017 Calibration'!A19</f>
        <v>2.5000000000000001E-2</v>
      </c>
      <c r="B17" s="55">
        <f>'April 3 2017 Calibration'!B19</f>
        <v>2.5</v>
      </c>
      <c r="C17" s="59">
        <f t="shared" si="7"/>
        <v>4.739108356311565E-3</v>
      </c>
      <c r="D17" s="60">
        <f t="shared" si="2"/>
        <v>1.0219859515645899E-2</v>
      </c>
      <c r="E17" s="59">
        <f t="shared" si="3"/>
        <v>2.3749546662925808E-2</v>
      </c>
      <c r="F17" s="60">
        <f t="shared" si="4"/>
        <v>4.7888370515332776E-2</v>
      </c>
      <c r="G17" s="59">
        <f t="shared" si="5"/>
        <v>0.21368098614086969</v>
      </c>
      <c r="H17" s="61">
        <f t="shared" si="6"/>
        <v>0.44342593294197502</v>
      </c>
    </row>
    <row r="18" spans="1:8" x14ac:dyDescent="0.2">
      <c r="A18" s="58">
        <f>'April 3 2017 Calibration'!A20</f>
        <v>0.05</v>
      </c>
      <c r="B18" s="55">
        <f>'April 3 2017 Calibration'!B20</f>
        <v>5</v>
      </c>
      <c r="C18" s="59">
        <f t="shared" si="7"/>
        <v>9.47821671262313E-3</v>
      </c>
      <c r="D18" s="60">
        <f t="shared" si="2"/>
        <v>2.0439719031291798E-2</v>
      </c>
      <c r="E18" s="59">
        <f t="shared" si="3"/>
        <v>4.7499093325851616E-2</v>
      </c>
      <c r="F18" s="60">
        <f t="shared" si="4"/>
        <v>9.5776741030665552E-2</v>
      </c>
      <c r="G18" s="59">
        <f t="shared" si="5"/>
        <v>0.42736197228173939</v>
      </c>
      <c r="H18" s="61">
        <f t="shared" si="6"/>
        <v>0.88685186588395004</v>
      </c>
    </row>
    <row r="19" spans="1:8" x14ac:dyDescent="0.2">
      <c r="A19" s="58">
        <f>'April 3 2017 Calibration'!A21</f>
        <v>0.1</v>
      </c>
      <c r="B19" s="55">
        <f>'April 3 2017 Calibration'!B21</f>
        <v>10</v>
      </c>
      <c r="C19" s="59">
        <f t="shared" si="7"/>
        <v>1.895643342524626E-2</v>
      </c>
      <c r="D19" s="60">
        <f t="shared" si="2"/>
        <v>4.0879438062583595E-2</v>
      </c>
      <c r="E19" s="59">
        <f t="shared" si="3"/>
        <v>9.4998186651703231E-2</v>
      </c>
      <c r="F19" s="60">
        <f t="shared" si="4"/>
        <v>0.1915534820613311</v>
      </c>
      <c r="G19" s="59">
        <f t="shared" si="5"/>
        <v>0.85472394456347878</v>
      </c>
      <c r="H19" s="61">
        <f t="shared" si="6"/>
        <v>1.7737037317679001</v>
      </c>
    </row>
    <row r="20" spans="1:8" x14ac:dyDescent="0.2">
      <c r="A20" s="58">
        <f>'April 3 2017 Calibration'!A22</f>
        <v>0.2</v>
      </c>
      <c r="B20" s="55">
        <f>'April 3 2017 Calibration'!B22</f>
        <v>20</v>
      </c>
      <c r="C20" s="59">
        <f t="shared" si="7"/>
        <v>3.791286685049252E-2</v>
      </c>
      <c r="D20" s="60">
        <f t="shared" si="2"/>
        <v>8.175887612516719E-2</v>
      </c>
      <c r="E20" s="59">
        <f t="shared" si="3"/>
        <v>0.18999637330340646</v>
      </c>
      <c r="F20" s="60">
        <f t="shared" si="4"/>
        <v>0.38310696412266221</v>
      </c>
      <c r="G20" s="59">
        <f t="shared" si="5"/>
        <v>1.7094478891269576</v>
      </c>
      <c r="H20" s="61">
        <f t="shared" si="6"/>
        <v>3.5474074635358002</v>
      </c>
    </row>
    <row r="21" spans="1:8" x14ac:dyDescent="0.2">
      <c r="A21" s="58">
        <f>'April 3 2017 Calibration'!A23</f>
        <v>0.25</v>
      </c>
      <c r="B21" s="55">
        <f>'April 3 2017 Calibration'!B23</f>
        <v>25</v>
      </c>
      <c r="C21" s="59">
        <f t="shared" si="7"/>
        <v>4.7391083563115645E-2</v>
      </c>
      <c r="D21" s="60">
        <f t="shared" si="2"/>
        <v>0.10219859515645899</v>
      </c>
      <c r="E21" s="59">
        <f t="shared" si="3"/>
        <v>0.23749546662925805</v>
      </c>
      <c r="F21" s="60">
        <f t="shared" si="4"/>
        <v>0.47888370515332779</v>
      </c>
      <c r="G21" s="59">
        <f t="shared" si="5"/>
        <v>2.1368098614086968</v>
      </c>
      <c r="H21" s="61">
        <f t="shared" si="6"/>
        <v>4.4342593294197501</v>
      </c>
    </row>
    <row r="22" spans="1:8" x14ac:dyDescent="0.2">
      <c r="A22" s="58">
        <f>'April 3 2017 Calibration'!A24</f>
        <v>0.5</v>
      </c>
      <c r="B22" s="55">
        <f>'April 3 2017 Calibration'!B24</f>
        <v>50</v>
      </c>
      <c r="C22" s="59">
        <f t="shared" si="7"/>
        <v>9.478216712623129E-2</v>
      </c>
      <c r="D22" s="60">
        <f t="shared" si="2"/>
        <v>0.20439719031291798</v>
      </c>
      <c r="E22" s="59">
        <f t="shared" si="3"/>
        <v>0.4749909332585161</v>
      </c>
      <c r="F22" s="60">
        <f t="shared" si="4"/>
        <v>0.95776741030665558</v>
      </c>
      <c r="G22" s="59">
        <f t="shared" si="5"/>
        <v>4.2736197228173936</v>
      </c>
      <c r="H22" s="61">
        <f t="shared" si="6"/>
        <v>8.8685186588395002</v>
      </c>
    </row>
    <row r="23" spans="1:8" x14ac:dyDescent="0.2">
      <c r="A23" s="58">
        <f>'April 3 2017 Calibration'!A25</f>
        <v>0.75</v>
      </c>
      <c r="B23" s="55">
        <f>'April 3 2017 Calibration'!B25</f>
        <v>75</v>
      </c>
      <c r="C23" s="59">
        <f t="shared" si="7"/>
        <v>0.14217325068934694</v>
      </c>
      <c r="D23" s="60">
        <f t="shared" si="2"/>
        <v>0.30659578546937699</v>
      </c>
      <c r="E23" s="59">
        <f t="shared" si="3"/>
        <v>0.71248639988777418</v>
      </c>
      <c r="F23" s="60">
        <f t="shared" si="4"/>
        <v>1.4366511154599835</v>
      </c>
      <c r="G23" s="59">
        <f t="shared" si="5"/>
        <v>6.4104295842260912</v>
      </c>
      <c r="H23" s="61">
        <f t="shared" si="6"/>
        <v>13.302777988259249</v>
      </c>
    </row>
    <row r="24" spans="1:8" x14ac:dyDescent="0.2">
      <c r="A24" s="58">
        <f>'April 3 2017 Calibration'!A26</f>
        <v>1</v>
      </c>
      <c r="B24" s="55">
        <f>'April 3 2017 Calibration'!B26</f>
        <v>100</v>
      </c>
      <c r="C24" s="59">
        <f t="shared" si="7"/>
        <v>0.18956433425246258</v>
      </c>
      <c r="D24" s="60">
        <f t="shared" si="2"/>
        <v>0.40879438062583595</v>
      </c>
      <c r="E24" s="59">
        <f t="shared" si="3"/>
        <v>0.9499818665170322</v>
      </c>
      <c r="F24" s="60">
        <f t="shared" si="4"/>
        <v>1.9155348206133112</v>
      </c>
      <c r="G24" s="59">
        <f t="shared" si="5"/>
        <v>8.5472394456347871</v>
      </c>
      <c r="H24" s="61">
        <f t="shared" si="6"/>
        <v>17.737037317679</v>
      </c>
    </row>
    <row r="25" spans="1:8" x14ac:dyDescent="0.2">
      <c r="A25" s="58">
        <f>'April 3 2017 Calibration'!A27</f>
        <v>1.25</v>
      </c>
      <c r="B25" s="55">
        <f>'April 3 2017 Calibration'!B27</f>
        <v>125</v>
      </c>
      <c r="C25" s="59">
        <f t="shared" si="7"/>
        <v>0.23695541781557825</v>
      </c>
      <c r="D25" s="60">
        <f t="shared" si="2"/>
        <v>0.51099297578229497</v>
      </c>
      <c r="E25" s="59">
        <f t="shared" si="3"/>
        <v>1.1874773331462902</v>
      </c>
      <c r="F25" s="60">
        <f t="shared" si="4"/>
        <v>2.394418525766639</v>
      </c>
      <c r="G25" s="59">
        <f t="shared" si="5"/>
        <v>10.684049307043486</v>
      </c>
      <c r="H25" s="61">
        <f t="shared" si="6"/>
        <v>22.17129664709875</v>
      </c>
    </row>
    <row r="26" spans="1:8" x14ac:dyDescent="0.2">
      <c r="A26" s="58">
        <f>'April 3 2017 Calibration'!A28</f>
        <v>1.5</v>
      </c>
      <c r="B26" s="55">
        <f>'April 3 2017 Calibration'!B28</f>
        <v>150</v>
      </c>
      <c r="C26" s="59">
        <f t="shared" si="7"/>
        <v>0.28434650137869388</v>
      </c>
      <c r="D26" s="60">
        <f t="shared" si="2"/>
        <v>0.61319157093875398</v>
      </c>
      <c r="E26" s="59">
        <f t="shared" si="3"/>
        <v>1.4249727997755484</v>
      </c>
      <c r="F26" s="60">
        <f t="shared" si="4"/>
        <v>2.8733022309199669</v>
      </c>
      <c r="G26" s="59">
        <f t="shared" si="5"/>
        <v>12.820859168452182</v>
      </c>
      <c r="H26" s="61">
        <f t="shared" si="6"/>
        <v>26.605555976518499</v>
      </c>
    </row>
    <row r="27" spans="1:8" x14ac:dyDescent="0.2">
      <c r="A27" s="58">
        <f>'April 3 2017 Calibration'!A29</f>
        <v>1.75</v>
      </c>
      <c r="B27" s="55">
        <f>'April 3 2017 Calibration'!B29</f>
        <v>175</v>
      </c>
      <c r="C27" s="59">
        <f t="shared" si="7"/>
        <v>0.33173758494180955</v>
      </c>
      <c r="D27" s="60">
        <f t="shared" si="2"/>
        <v>0.71539016609521289</v>
      </c>
      <c r="E27" s="59">
        <f t="shared" si="3"/>
        <v>1.6624682664048065</v>
      </c>
      <c r="F27" s="60">
        <f t="shared" si="4"/>
        <v>3.3521859360732944</v>
      </c>
      <c r="G27" s="59">
        <f t="shared" si="5"/>
        <v>14.957669029860879</v>
      </c>
      <c r="H27" s="61">
        <f t="shared" si="6"/>
        <v>31.039815305938252</v>
      </c>
    </row>
    <row r="28" spans="1:8" x14ac:dyDescent="0.2">
      <c r="A28" s="58">
        <f>'April 3 2017 Calibration'!A30</f>
        <v>2</v>
      </c>
      <c r="B28" s="55">
        <f>'April 3 2017 Calibration'!B30</f>
        <v>200</v>
      </c>
      <c r="C28" s="59">
        <f t="shared" si="7"/>
        <v>0.37912866850492516</v>
      </c>
      <c r="D28" s="60">
        <f t="shared" si="2"/>
        <v>0.8175887612516719</v>
      </c>
      <c r="E28" s="59">
        <f t="shared" si="3"/>
        <v>1.8999637330340644</v>
      </c>
      <c r="F28" s="60">
        <f t="shared" si="4"/>
        <v>3.8310696412266223</v>
      </c>
      <c r="G28" s="59">
        <f t="shared" si="5"/>
        <v>17.094478891269574</v>
      </c>
      <c r="H28" s="61">
        <f t="shared" si="6"/>
        <v>35.474074635358001</v>
      </c>
    </row>
    <row r="29" spans="1:8" x14ac:dyDescent="0.2">
      <c r="A29" s="58">
        <f>'April 3 2017 Calibration'!A31</f>
        <v>2.5</v>
      </c>
      <c r="B29" s="55">
        <f>'April 3 2017 Calibration'!B31</f>
        <v>250</v>
      </c>
      <c r="C29" s="59">
        <f t="shared" si="7"/>
        <v>0.47391083563115649</v>
      </c>
      <c r="D29" s="60">
        <f t="shared" si="2"/>
        <v>1.0219859515645899</v>
      </c>
      <c r="E29" s="59">
        <f t="shared" si="3"/>
        <v>2.3749546662925805</v>
      </c>
      <c r="F29" s="60">
        <f t="shared" si="4"/>
        <v>4.7888370515332781</v>
      </c>
      <c r="G29" s="59">
        <f t="shared" si="5"/>
        <v>21.368098614086971</v>
      </c>
      <c r="H29" s="61">
        <f t="shared" si="6"/>
        <v>44.342593294197499</v>
      </c>
    </row>
    <row r="30" spans="1:8" x14ac:dyDescent="0.2">
      <c r="A30" s="58">
        <f>'April 3 2017 Calibration'!A32</f>
        <v>3</v>
      </c>
      <c r="B30" s="55">
        <f>'April 3 2017 Calibration'!B32</f>
        <v>300</v>
      </c>
      <c r="C30" s="59">
        <f t="shared" si="7"/>
        <v>0.56869300275738777</v>
      </c>
      <c r="D30" s="60">
        <f t="shared" si="2"/>
        <v>1.226383141877508</v>
      </c>
      <c r="E30" s="59">
        <f t="shared" si="3"/>
        <v>2.8499455995510967</v>
      </c>
      <c r="F30" s="60">
        <f t="shared" si="4"/>
        <v>5.7466044618399339</v>
      </c>
      <c r="G30" s="59">
        <f t="shared" si="5"/>
        <v>25.641718336904365</v>
      </c>
      <c r="H30" s="61">
        <f t="shared" si="6"/>
        <v>53.211111953036998</v>
      </c>
    </row>
    <row r="31" spans="1:8" x14ac:dyDescent="0.2">
      <c r="A31" s="58">
        <f>'April 3 2017 Calibration'!A33</f>
        <v>4</v>
      </c>
      <c r="B31" s="55">
        <f>'April 3 2017 Calibration'!B33</f>
        <v>400</v>
      </c>
      <c r="C31" s="59">
        <f t="shared" si="7"/>
        <v>0.75825733700985032</v>
      </c>
      <c r="D31" s="60">
        <f t="shared" si="2"/>
        <v>1.6351775225033438</v>
      </c>
      <c r="E31" s="59">
        <f t="shared" si="3"/>
        <v>3.7999274660681288</v>
      </c>
      <c r="F31" s="60">
        <f t="shared" si="4"/>
        <v>7.6621392824532446</v>
      </c>
      <c r="G31" s="59">
        <f t="shared" si="5"/>
        <v>34.188957782539148</v>
      </c>
      <c r="H31" s="61">
        <f t="shared" si="6"/>
        <v>70.948149270716002</v>
      </c>
    </row>
    <row r="32" spans="1:8" x14ac:dyDescent="0.2">
      <c r="A32" s="58">
        <f>'April 3 2017 Calibration'!A34</f>
        <v>5</v>
      </c>
      <c r="B32" s="55">
        <f>'April 3 2017 Calibration'!B34</f>
        <v>500</v>
      </c>
      <c r="C32" s="59">
        <f t="shared" si="7"/>
        <v>0.94782167126231298</v>
      </c>
      <c r="D32" s="60">
        <f t="shared" si="2"/>
        <v>2.0439719031291799</v>
      </c>
      <c r="E32" s="59">
        <f t="shared" si="3"/>
        <v>4.7499093325851609</v>
      </c>
      <c r="F32" s="60">
        <f t="shared" si="4"/>
        <v>9.5776741030665562</v>
      </c>
      <c r="G32" s="59">
        <f t="shared" si="5"/>
        <v>42.736197228173943</v>
      </c>
      <c r="H32" s="61">
        <f t="shared" si="6"/>
        <v>88.685186588394998</v>
      </c>
    </row>
    <row r="33" spans="1:16" x14ac:dyDescent="0.2">
      <c r="A33" s="58">
        <f>'April 3 2017 Calibration'!A35</f>
        <v>6</v>
      </c>
      <c r="B33" s="55">
        <f>'April 3 2017 Calibration'!B35</f>
        <v>600</v>
      </c>
      <c r="C33" s="59">
        <f t="shared" si="7"/>
        <v>1.1373860055147755</v>
      </c>
      <c r="D33" s="60">
        <f t="shared" si="2"/>
        <v>2.4527662837550159</v>
      </c>
      <c r="E33" s="59">
        <f t="shared" si="3"/>
        <v>5.6998911991021934</v>
      </c>
      <c r="F33" s="60">
        <f t="shared" si="4"/>
        <v>11.493208923679868</v>
      </c>
      <c r="G33" s="59">
        <f t="shared" si="5"/>
        <v>51.28343667380873</v>
      </c>
      <c r="H33" s="61">
        <f t="shared" si="6"/>
        <v>106.422223906074</v>
      </c>
    </row>
    <row r="34" spans="1:16" x14ac:dyDescent="0.2">
      <c r="A34" s="58">
        <f>'April 3 2017 Calibration'!A36</f>
        <v>7.5</v>
      </c>
      <c r="B34" s="55">
        <f>'April 3 2017 Calibration'!B36</f>
        <v>750</v>
      </c>
      <c r="C34" s="59">
        <f t="shared" si="7"/>
        <v>1.4217325068934694</v>
      </c>
      <c r="D34" s="60">
        <f t="shared" si="2"/>
        <v>3.0659578546937696</v>
      </c>
      <c r="E34" s="59">
        <f t="shared" si="3"/>
        <v>7.1248639988777418</v>
      </c>
      <c r="F34" s="60">
        <f t="shared" si="4"/>
        <v>14.366511154599834</v>
      </c>
      <c r="G34" s="59">
        <f t="shared" si="5"/>
        <v>64.10429584226091</v>
      </c>
      <c r="H34" s="61">
        <f t="shared" si="6"/>
        <v>133.02777988259251</v>
      </c>
    </row>
    <row r="35" spans="1:16" x14ac:dyDescent="0.2">
      <c r="A35" s="58">
        <f>'April 3 2017 Calibration'!A37</f>
        <v>8</v>
      </c>
      <c r="B35" s="55">
        <f>'April 3 2017 Calibration'!B37</f>
        <v>800</v>
      </c>
      <c r="C35" s="59">
        <f t="shared" si="7"/>
        <v>1.5165146740197006</v>
      </c>
      <c r="D35" s="60">
        <f t="shared" si="2"/>
        <v>3.2703550450066876</v>
      </c>
      <c r="E35" s="59">
        <f t="shared" si="3"/>
        <v>7.5998549321362576</v>
      </c>
      <c r="F35" s="60">
        <f t="shared" si="4"/>
        <v>15.324278564906489</v>
      </c>
      <c r="G35" s="59">
        <f t="shared" si="5"/>
        <v>68.377915565078297</v>
      </c>
      <c r="H35" s="61">
        <f t="shared" si="6"/>
        <v>141.896298541432</v>
      </c>
    </row>
    <row r="36" spans="1:16" x14ac:dyDescent="0.2">
      <c r="A36" s="58">
        <f>'April 3 2017 Calibration'!A38</f>
        <v>10</v>
      </c>
      <c r="B36" s="55">
        <f>'April 3 2017 Calibration'!B38</f>
        <v>1000</v>
      </c>
      <c r="C36" s="59">
        <f t="shared" si="7"/>
        <v>1.895643342524626</v>
      </c>
      <c r="D36" s="60">
        <f t="shared" si="2"/>
        <v>4.0879438062583597</v>
      </c>
      <c r="E36" s="59">
        <f t="shared" si="3"/>
        <v>9.4998186651703218</v>
      </c>
      <c r="F36" s="60">
        <f t="shared" si="4"/>
        <v>19.155348206133112</v>
      </c>
      <c r="G36" s="59">
        <f t="shared" si="5"/>
        <v>85.472394456347885</v>
      </c>
      <c r="H36" s="61">
        <f t="shared" si="6"/>
        <v>177.37037317679</v>
      </c>
    </row>
    <row r="37" spans="1:16" ht="17" thickBot="1" x14ac:dyDescent="0.25">
      <c r="A37" s="63">
        <f>'April 3 2017 Calibration'!A39</f>
        <v>12</v>
      </c>
      <c r="B37" s="64">
        <f>'April 3 2017 Calibration'!B39</f>
        <v>1200</v>
      </c>
      <c r="C37" s="65">
        <f>B37/$C$38</f>
        <v>2.2747720110295511</v>
      </c>
      <c r="D37" s="66">
        <f>B37/$D$38</f>
        <v>4.9055325675100319</v>
      </c>
      <c r="E37" s="65">
        <f>B37/$E$38</f>
        <v>11.399782398204387</v>
      </c>
      <c r="F37" s="66">
        <f>B37/$F$38</f>
        <v>22.986417847359736</v>
      </c>
      <c r="G37" s="65">
        <f>B37/$G$38</f>
        <v>102.56687334761746</v>
      </c>
      <c r="H37" s="67">
        <f>B37/$H$38</f>
        <v>212.84444781214799</v>
      </c>
    </row>
    <row r="38" spans="1:16" ht="17" thickBot="1" x14ac:dyDescent="0.25">
      <c r="A38" s="68" t="str">
        <f>'April 3 2017 Calibration'!A40</f>
        <v>Dose rate (cGy/min)</v>
      </c>
      <c r="B38" s="69"/>
      <c r="C38" s="70">
        <f>'April 3 2017 Calibration'!C40*'April 3 2017 Calibration'!$C$9*'April 3 2017 Calibration'!$B$10</f>
        <v>527.52539339398925</v>
      </c>
      <c r="D38" s="70">
        <f>'April 3 2017 Calibration'!D40*'April 3 2017 Calibration'!$C$9*'April 3 2017 Calibration'!$B$10</f>
        <v>244.62175787961397</v>
      </c>
      <c r="E38" s="70">
        <f>'April 3 2017 Calibration'!E40*'April 3 2017 Calibration'!$C$9*'April 3 2017 Calibration'!$B$10</f>
        <v>105.26516718328023</v>
      </c>
      <c r="F38" s="70">
        <f>'April 3 2017 Calibration'!F40*'April 3 2017 Calibration'!$C$9*'April 3 2017 Calibration'!$B$10</f>
        <v>52.204741424633696</v>
      </c>
      <c r="G38" s="70">
        <f>'April 3 2017 Calibration'!G40*'April 3 2017 Calibration'!$C$9*'April 3 2017 Calibration'!$B$10</f>
        <v>11.699683931409176</v>
      </c>
      <c r="H38" s="71">
        <f>'April 3 2017 Calibration'!H40*'April 3 2017 Calibration'!$C$9*'April 3 2017 Calibration'!$B$10</f>
        <v>5.637920144664025</v>
      </c>
      <c r="J38" s="44" t="s">
        <v>26</v>
      </c>
      <c r="K38" s="44" t="s">
        <v>26</v>
      </c>
      <c r="L38" s="44" t="s">
        <v>26</v>
      </c>
    </row>
    <row r="39" spans="1:16" ht="17" thickBot="1" x14ac:dyDescent="0.25">
      <c r="A39" s="62"/>
      <c r="B39" s="62"/>
      <c r="C39" s="72"/>
      <c r="D39" s="72"/>
      <c r="E39" s="72"/>
      <c r="F39" s="72"/>
      <c r="G39" s="72"/>
      <c r="H39" s="72"/>
    </row>
    <row r="40" spans="1:16" x14ac:dyDescent="0.2">
      <c r="A40" s="77" t="s">
        <v>20</v>
      </c>
      <c r="B40" s="78"/>
      <c r="C40" s="79"/>
      <c r="D40" s="79"/>
      <c r="E40" s="79"/>
      <c r="F40" s="79"/>
      <c r="G40" s="79"/>
      <c r="H40" s="80"/>
    </row>
    <row r="41" spans="1:16" x14ac:dyDescent="0.2">
      <c r="A41" s="106" t="s">
        <v>10</v>
      </c>
      <c r="B41" s="107"/>
      <c r="C41" s="108"/>
      <c r="D41" s="108"/>
      <c r="E41" s="108"/>
      <c r="F41" s="108"/>
      <c r="G41" s="108"/>
      <c r="H41" s="109"/>
    </row>
    <row r="42" spans="1:16" x14ac:dyDescent="0.2">
      <c r="A42" s="54" t="s">
        <v>11</v>
      </c>
      <c r="B42" s="55" t="s">
        <v>12</v>
      </c>
      <c r="C42" s="56" t="s">
        <v>13</v>
      </c>
      <c r="D42" s="55" t="s">
        <v>14</v>
      </c>
      <c r="E42" s="55" t="s">
        <v>15</v>
      </c>
      <c r="F42" s="55" t="s">
        <v>16</v>
      </c>
      <c r="G42" s="55" t="s">
        <v>17</v>
      </c>
      <c r="H42" s="57" t="s">
        <v>18</v>
      </c>
      <c r="P42" s="62"/>
    </row>
    <row r="43" spans="1:16" x14ac:dyDescent="0.2">
      <c r="A43" s="81">
        <f>'April 3 2017 Calibration'!A43</f>
        <v>0</v>
      </c>
      <c r="B43" s="55">
        <f>'April 3 2017 Calibration'!B43</f>
        <v>0</v>
      </c>
      <c r="C43" s="82">
        <f t="shared" ref="C43:H65" si="8">$B43/C$67</f>
        <v>0</v>
      </c>
      <c r="D43" s="60">
        <f t="shared" si="8"/>
        <v>0</v>
      </c>
      <c r="E43" s="82">
        <f t="shared" si="8"/>
        <v>0</v>
      </c>
      <c r="F43" s="60">
        <f t="shared" si="8"/>
        <v>0</v>
      </c>
      <c r="G43" s="82">
        <f t="shared" si="8"/>
        <v>0</v>
      </c>
      <c r="H43" s="61">
        <f t="shared" si="8"/>
        <v>0</v>
      </c>
    </row>
    <row r="44" spans="1:16" x14ac:dyDescent="0.2">
      <c r="A44" s="81">
        <f>'April 3 2017 Calibration'!A44</f>
        <v>5.0000000000000001E-3</v>
      </c>
      <c r="B44" s="55">
        <f>'April 3 2017 Calibration'!B44</f>
        <v>0.5</v>
      </c>
      <c r="C44" s="82">
        <f t="shared" si="8"/>
        <v>4.2988900264589163E-3</v>
      </c>
      <c r="D44" s="60">
        <f t="shared" si="8"/>
        <v>9.2709158577726093E-3</v>
      </c>
      <c r="E44" s="82">
        <f t="shared" si="8"/>
        <v>2.1544816176712084E-2</v>
      </c>
      <c r="F44" s="60">
        <f t="shared" si="8"/>
        <v>4.3448962157622284E-2</v>
      </c>
      <c r="G44" s="82">
        <f t="shared" si="8"/>
        <v>0.19356983450408194</v>
      </c>
      <c r="H44" s="61">
        <f t="shared" si="8"/>
        <v>0.40078882400524662</v>
      </c>
    </row>
    <row r="45" spans="1:16" x14ac:dyDescent="0.2">
      <c r="A45" s="81">
        <f>'April 3 2017 Calibration'!A45</f>
        <v>0.01</v>
      </c>
      <c r="B45" s="55">
        <f>'April 3 2017 Calibration'!B45</f>
        <v>1</v>
      </c>
      <c r="C45" s="82">
        <f t="shared" si="8"/>
        <v>8.5977800529178326E-3</v>
      </c>
      <c r="D45" s="60">
        <f t="shared" si="8"/>
        <v>1.8541831715545219E-2</v>
      </c>
      <c r="E45" s="82">
        <f t="shared" si="8"/>
        <v>4.3089632353424168E-2</v>
      </c>
      <c r="F45" s="60">
        <f t="shared" si="8"/>
        <v>8.6897924315244568E-2</v>
      </c>
      <c r="G45" s="82">
        <f t="shared" si="8"/>
        <v>0.38713966900816388</v>
      </c>
      <c r="H45" s="61">
        <f t="shared" si="8"/>
        <v>0.80157764801049325</v>
      </c>
    </row>
    <row r="46" spans="1:16" x14ac:dyDescent="0.2">
      <c r="A46" s="81">
        <f>'April 3 2017 Calibration'!A46</f>
        <v>2.5000000000000001E-2</v>
      </c>
      <c r="B46" s="55">
        <f>'April 3 2017 Calibration'!B46</f>
        <v>2.5</v>
      </c>
      <c r="C46" s="82">
        <f t="shared" si="8"/>
        <v>2.1494450132294583E-2</v>
      </c>
      <c r="D46" s="60">
        <f t="shared" si="8"/>
        <v>4.6354579288863051E-2</v>
      </c>
      <c r="E46" s="82">
        <f t="shared" si="8"/>
        <v>0.10772408088356043</v>
      </c>
      <c r="F46" s="60">
        <f t="shared" si="8"/>
        <v>0.21724481078811142</v>
      </c>
      <c r="G46" s="82">
        <f t="shared" si="8"/>
        <v>0.9678491725204097</v>
      </c>
      <c r="H46" s="61">
        <f t="shared" si="8"/>
        <v>2.0039441200262331</v>
      </c>
    </row>
    <row r="47" spans="1:16" x14ac:dyDescent="0.2">
      <c r="A47" s="81">
        <f>'April 3 2017 Calibration'!A47</f>
        <v>0.05</v>
      </c>
      <c r="B47" s="55">
        <f>'April 3 2017 Calibration'!B47</f>
        <v>5</v>
      </c>
      <c r="C47" s="82">
        <f t="shared" si="8"/>
        <v>4.2988900264589167E-2</v>
      </c>
      <c r="D47" s="60">
        <f t="shared" si="8"/>
        <v>9.2709158577726103E-2</v>
      </c>
      <c r="E47" s="82">
        <f t="shared" si="8"/>
        <v>0.21544816176712087</v>
      </c>
      <c r="F47" s="60">
        <f t="shared" si="8"/>
        <v>0.43448962157622284</v>
      </c>
      <c r="G47" s="82">
        <f t="shared" si="8"/>
        <v>1.9356983450408194</v>
      </c>
      <c r="H47" s="61">
        <f t="shared" si="8"/>
        <v>4.0078882400524662</v>
      </c>
    </row>
    <row r="48" spans="1:16" x14ac:dyDescent="0.2">
      <c r="A48" s="81">
        <f>'April 3 2017 Calibration'!A48</f>
        <v>0.1</v>
      </c>
      <c r="B48" s="55">
        <f>'April 3 2017 Calibration'!B48</f>
        <v>10</v>
      </c>
      <c r="C48" s="82">
        <f t="shared" si="8"/>
        <v>8.5977800529178333E-2</v>
      </c>
      <c r="D48" s="60">
        <f t="shared" si="8"/>
        <v>0.18541831715545221</v>
      </c>
      <c r="E48" s="82">
        <f t="shared" si="8"/>
        <v>0.43089632353424173</v>
      </c>
      <c r="F48" s="60">
        <f t="shared" si="8"/>
        <v>0.86897924315244568</v>
      </c>
      <c r="G48" s="82">
        <f t="shared" si="8"/>
        <v>3.8713966900816388</v>
      </c>
      <c r="H48" s="61">
        <f t="shared" si="8"/>
        <v>8.0157764801049325</v>
      </c>
    </row>
    <row r="49" spans="1:8" x14ac:dyDescent="0.2">
      <c r="A49" s="81">
        <f>'April 3 2017 Calibration'!A49</f>
        <v>0.2</v>
      </c>
      <c r="B49" s="55">
        <f>'April 3 2017 Calibration'!B49</f>
        <v>20</v>
      </c>
      <c r="C49" s="82">
        <f t="shared" si="8"/>
        <v>0.17195560105835667</v>
      </c>
      <c r="D49" s="60">
        <f t="shared" si="8"/>
        <v>0.37083663431090441</v>
      </c>
      <c r="E49" s="82">
        <f t="shared" si="8"/>
        <v>0.86179264706848346</v>
      </c>
      <c r="F49" s="60">
        <f t="shared" si="8"/>
        <v>1.7379584863048914</v>
      </c>
      <c r="G49" s="82">
        <f t="shared" si="8"/>
        <v>7.7427933801632776</v>
      </c>
      <c r="H49" s="61">
        <f t="shared" si="8"/>
        <v>16.031552960209865</v>
      </c>
    </row>
    <row r="50" spans="1:8" x14ac:dyDescent="0.2">
      <c r="A50" s="81">
        <f>'April 3 2017 Calibration'!A50</f>
        <v>0.25</v>
      </c>
      <c r="B50" s="55">
        <f>'April 3 2017 Calibration'!B50</f>
        <v>25</v>
      </c>
      <c r="C50" s="82">
        <f t="shared" si="8"/>
        <v>0.21494450132294582</v>
      </c>
      <c r="D50" s="60">
        <f t="shared" si="8"/>
        <v>0.46354579288863051</v>
      </c>
      <c r="E50" s="82">
        <f t="shared" si="8"/>
        <v>1.0772408088356042</v>
      </c>
      <c r="F50" s="60">
        <f t="shared" si="8"/>
        <v>2.1724481078811144</v>
      </c>
      <c r="G50" s="82">
        <f t="shared" si="8"/>
        <v>9.678491725204097</v>
      </c>
      <c r="H50" s="61">
        <f t="shared" si="8"/>
        <v>20.039441200262331</v>
      </c>
    </row>
    <row r="51" spans="1:8" x14ac:dyDescent="0.2">
      <c r="A51" s="81">
        <f>'April 3 2017 Calibration'!A51</f>
        <v>0.5</v>
      </c>
      <c r="B51" s="55">
        <f>'April 3 2017 Calibration'!B51</f>
        <v>50</v>
      </c>
      <c r="C51" s="82">
        <f t="shared" si="8"/>
        <v>0.42988900264589164</v>
      </c>
      <c r="D51" s="60">
        <f t="shared" si="8"/>
        <v>0.92709158577726103</v>
      </c>
      <c r="E51" s="82">
        <f t="shared" si="8"/>
        <v>2.1544816176712085</v>
      </c>
      <c r="F51" s="60">
        <f t="shared" si="8"/>
        <v>4.3448962157622288</v>
      </c>
      <c r="G51" s="82">
        <f t="shared" si="8"/>
        <v>19.356983450408194</v>
      </c>
      <c r="H51" s="61">
        <f t="shared" si="8"/>
        <v>40.078882400524662</v>
      </c>
    </row>
    <row r="52" spans="1:8" x14ac:dyDescent="0.2">
      <c r="A52" s="81">
        <f>'April 3 2017 Calibration'!A52</f>
        <v>0.75</v>
      </c>
      <c r="B52" s="55">
        <f>'April 3 2017 Calibration'!B52</f>
        <v>75</v>
      </c>
      <c r="C52" s="82">
        <f t="shared" si="8"/>
        <v>0.64483350396883743</v>
      </c>
      <c r="D52" s="60">
        <f t="shared" si="8"/>
        <v>1.3906373786658914</v>
      </c>
      <c r="E52" s="82">
        <f t="shared" si="8"/>
        <v>3.231722426506813</v>
      </c>
      <c r="F52" s="60">
        <f t="shared" si="8"/>
        <v>6.5173443236433428</v>
      </c>
      <c r="G52" s="82">
        <f t="shared" si="8"/>
        <v>29.035475175612291</v>
      </c>
      <c r="H52" s="61">
        <f t="shared" si="8"/>
        <v>60.118323600786994</v>
      </c>
    </row>
    <row r="53" spans="1:8" x14ac:dyDescent="0.2">
      <c r="A53" s="81">
        <f>'April 3 2017 Calibration'!A53</f>
        <v>1</v>
      </c>
      <c r="B53" s="55">
        <f>'April 3 2017 Calibration'!B53</f>
        <v>100</v>
      </c>
      <c r="C53" s="82">
        <f t="shared" si="8"/>
        <v>0.85977800529178328</v>
      </c>
      <c r="D53" s="60">
        <f t="shared" si="8"/>
        <v>1.8541831715545221</v>
      </c>
      <c r="E53" s="82">
        <f t="shared" si="8"/>
        <v>4.308963235342417</v>
      </c>
      <c r="F53" s="60">
        <f t="shared" si="8"/>
        <v>8.6897924315244577</v>
      </c>
      <c r="G53" s="82">
        <f t="shared" si="8"/>
        <v>38.713966900816388</v>
      </c>
      <c r="H53" s="61">
        <f t="shared" si="8"/>
        <v>80.157764801049325</v>
      </c>
    </row>
    <row r="54" spans="1:8" x14ac:dyDescent="0.2">
      <c r="A54" s="81">
        <f>'April 3 2017 Calibration'!A54</f>
        <v>1.25</v>
      </c>
      <c r="B54" s="55">
        <f>'April 3 2017 Calibration'!B54</f>
        <v>125</v>
      </c>
      <c r="C54" s="82">
        <f t="shared" si="8"/>
        <v>1.074722506614729</v>
      </c>
      <c r="D54" s="60">
        <f t="shared" si="8"/>
        <v>2.3177289644431527</v>
      </c>
      <c r="E54" s="82">
        <f t="shared" si="8"/>
        <v>5.3862040441780215</v>
      </c>
      <c r="F54" s="60">
        <f t="shared" si="8"/>
        <v>10.862240539405571</v>
      </c>
      <c r="G54" s="82">
        <f t="shared" si="8"/>
        <v>48.392458626020485</v>
      </c>
      <c r="H54" s="61">
        <f t="shared" si="8"/>
        <v>100.19720600131166</v>
      </c>
    </row>
    <row r="55" spans="1:8" x14ac:dyDescent="0.2">
      <c r="A55" s="81">
        <f>'April 3 2017 Calibration'!A55</f>
        <v>1.5</v>
      </c>
      <c r="B55" s="55">
        <f>'April 3 2017 Calibration'!B55</f>
        <v>150</v>
      </c>
      <c r="C55" s="82">
        <f t="shared" si="8"/>
        <v>1.2896670079376749</v>
      </c>
      <c r="D55" s="60">
        <f t="shared" si="8"/>
        <v>2.7812747573317829</v>
      </c>
      <c r="E55" s="82">
        <f t="shared" si="8"/>
        <v>6.4634448530136259</v>
      </c>
      <c r="F55" s="60">
        <f t="shared" si="8"/>
        <v>13.034688647286686</v>
      </c>
      <c r="G55" s="82">
        <f t="shared" si="8"/>
        <v>58.070950351224582</v>
      </c>
      <c r="H55" s="61">
        <f t="shared" si="8"/>
        <v>120.23664720157399</v>
      </c>
    </row>
    <row r="56" spans="1:8" x14ac:dyDescent="0.2">
      <c r="A56" s="81">
        <f>'April 3 2017 Calibration'!A56</f>
        <v>1.75</v>
      </c>
      <c r="B56" s="55">
        <f>'April 3 2017 Calibration'!B56</f>
        <v>175</v>
      </c>
      <c r="C56" s="82">
        <f t="shared" si="8"/>
        <v>1.5046115092606207</v>
      </c>
      <c r="D56" s="60">
        <f t="shared" si="8"/>
        <v>3.2448205502204135</v>
      </c>
      <c r="E56" s="82">
        <f t="shared" si="8"/>
        <v>7.5406856618492295</v>
      </c>
      <c r="F56" s="60">
        <f t="shared" si="8"/>
        <v>15.207136755167801</v>
      </c>
      <c r="G56" s="82">
        <f t="shared" si="8"/>
        <v>67.749442076428679</v>
      </c>
      <c r="H56" s="61">
        <f t="shared" si="8"/>
        <v>140.27608840183632</v>
      </c>
    </row>
    <row r="57" spans="1:8" x14ac:dyDescent="0.2">
      <c r="A57" s="81">
        <f>'April 3 2017 Calibration'!A57</f>
        <v>2</v>
      </c>
      <c r="B57" s="55">
        <f>'April 3 2017 Calibration'!B57</f>
        <v>200</v>
      </c>
      <c r="C57" s="82">
        <f t="shared" si="8"/>
        <v>1.7195560105835666</v>
      </c>
      <c r="D57" s="60">
        <f t="shared" si="8"/>
        <v>3.7083663431090441</v>
      </c>
      <c r="E57" s="82">
        <f t="shared" si="8"/>
        <v>8.617926470684834</v>
      </c>
      <c r="F57" s="60">
        <f t="shared" si="8"/>
        <v>17.379584863048915</v>
      </c>
      <c r="G57" s="82">
        <f t="shared" si="8"/>
        <v>77.427933801632776</v>
      </c>
      <c r="H57" s="61">
        <f t="shared" si="8"/>
        <v>160.31552960209865</v>
      </c>
    </row>
    <row r="58" spans="1:8" x14ac:dyDescent="0.2">
      <c r="A58" s="81">
        <f>'April 3 2017 Calibration'!A58</f>
        <v>2.5</v>
      </c>
      <c r="B58" s="55">
        <f>'April 3 2017 Calibration'!B58</f>
        <v>250</v>
      </c>
      <c r="C58" s="82">
        <f t="shared" si="8"/>
        <v>2.149445013229458</v>
      </c>
      <c r="D58" s="60">
        <f t="shared" si="8"/>
        <v>4.6354579288863054</v>
      </c>
      <c r="E58" s="82">
        <f t="shared" si="8"/>
        <v>10.772408088356043</v>
      </c>
      <c r="F58" s="60">
        <f t="shared" si="8"/>
        <v>21.724481078811142</v>
      </c>
      <c r="G58" s="82">
        <f t="shared" si="8"/>
        <v>96.78491725204097</v>
      </c>
      <c r="H58" s="61">
        <f t="shared" si="8"/>
        <v>200.39441200262331</v>
      </c>
    </row>
    <row r="59" spans="1:8" x14ac:dyDescent="0.2">
      <c r="A59" s="81">
        <f>'April 3 2017 Calibration'!A59</f>
        <v>3</v>
      </c>
      <c r="B59" s="55">
        <f>'April 3 2017 Calibration'!B59</f>
        <v>300</v>
      </c>
      <c r="C59" s="82">
        <f t="shared" si="8"/>
        <v>2.5793340158753497</v>
      </c>
      <c r="D59" s="60">
        <f t="shared" si="8"/>
        <v>5.5625495146635657</v>
      </c>
      <c r="E59" s="82">
        <f t="shared" si="8"/>
        <v>12.926889706027252</v>
      </c>
      <c r="F59" s="60">
        <f t="shared" si="8"/>
        <v>26.069377294573371</v>
      </c>
      <c r="G59" s="82">
        <f t="shared" si="8"/>
        <v>116.14190070244916</v>
      </c>
      <c r="H59" s="61">
        <f t="shared" si="8"/>
        <v>240.47329440314797</v>
      </c>
    </row>
    <row r="60" spans="1:8" x14ac:dyDescent="0.2">
      <c r="A60" s="81">
        <f>'April 3 2017 Calibration'!A60</f>
        <v>4</v>
      </c>
      <c r="B60" s="55">
        <f>'April 3 2017 Calibration'!B60</f>
        <v>400</v>
      </c>
      <c r="C60" s="82">
        <f t="shared" si="8"/>
        <v>3.4391120211671331</v>
      </c>
      <c r="D60" s="60">
        <f t="shared" si="8"/>
        <v>7.4167326862180882</v>
      </c>
      <c r="E60" s="82">
        <f t="shared" si="8"/>
        <v>17.235852941369668</v>
      </c>
      <c r="F60" s="60">
        <f t="shared" si="8"/>
        <v>34.759169726097831</v>
      </c>
      <c r="G60" s="82">
        <f t="shared" si="8"/>
        <v>154.85586760326555</v>
      </c>
      <c r="H60" s="61">
        <f t="shared" si="8"/>
        <v>320.6310592041973</v>
      </c>
    </row>
    <row r="61" spans="1:8" x14ac:dyDescent="0.2">
      <c r="A61" s="81">
        <f>'April 3 2017 Calibration'!A61</f>
        <v>5</v>
      </c>
      <c r="B61" s="55">
        <f>'April 3 2017 Calibration'!B61</f>
        <v>500</v>
      </c>
      <c r="C61" s="82">
        <f t="shared" si="8"/>
        <v>4.298890026458916</v>
      </c>
      <c r="D61" s="60">
        <f t="shared" si="8"/>
        <v>9.2709158577726107</v>
      </c>
      <c r="E61" s="82">
        <f t="shared" si="8"/>
        <v>21.544816176712086</v>
      </c>
      <c r="F61" s="60">
        <f t="shared" si="8"/>
        <v>43.448962157622283</v>
      </c>
      <c r="G61" s="82">
        <f t="shared" si="8"/>
        <v>193.56983450408194</v>
      </c>
      <c r="H61" s="61">
        <f t="shared" si="8"/>
        <v>400.78882400524662</v>
      </c>
    </row>
    <row r="62" spans="1:8" x14ac:dyDescent="0.2">
      <c r="A62" s="81">
        <f>'April 3 2017 Calibration'!A62</f>
        <v>6</v>
      </c>
      <c r="B62" s="55">
        <f>'April 3 2017 Calibration'!B62</f>
        <v>600</v>
      </c>
      <c r="C62" s="82">
        <f t="shared" si="8"/>
        <v>5.1586680317506994</v>
      </c>
      <c r="D62" s="60">
        <f t="shared" si="8"/>
        <v>11.125099029327131</v>
      </c>
      <c r="E62" s="82">
        <f t="shared" si="8"/>
        <v>25.853779412054504</v>
      </c>
      <c r="F62" s="60">
        <f t="shared" si="8"/>
        <v>52.138754589146743</v>
      </c>
      <c r="G62" s="82">
        <f t="shared" si="8"/>
        <v>232.28380140489833</v>
      </c>
      <c r="H62" s="61">
        <f t="shared" si="8"/>
        <v>480.94658880629595</v>
      </c>
    </row>
    <row r="63" spans="1:8" x14ac:dyDescent="0.2">
      <c r="A63" s="81">
        <f>'April 3 2017 Calibration'!A63</f>
        <v>7.5</v>
      </c>
      <c r="B63" s="55">
        <f>'April 3 2017 Calibration'!B63</f>
        <v>750</v>
      </c>
      <c r="C63" s="82">
        <f t="shared" si="8"/>
        <v>6.4483350396883745</v>
      </c>
      <c r="D63" s="60">
        <f t="shared" si="8"/>
        <v>13.906373786658914</v>
      </c>
      <c r="E63" s="82">
        <f t="shared" si="8"/>
        <v>32.317224265068127</v>
      </c>
      <c r="F63" s="60">
        <f t="shared" si="8"/>
        <v>65.173443236433428</v>
      </c>
      <c r="G63" s="82">
        <f t="shared" si="8"/>
        <v>290.35475175612294</v>
      </c>
      <c r="H63" s="61">
        <f t="shared" si="8"/>
        <v>601.18323600786994</v>
      </c>
    </row>
    <row r="64" spans="1:8" x14ac:dyDescent="0.2">
      <c r="A64" s="81">
        <f>'April 3 2017 Calibration'!A64</f>
        <v>8</v>
      </c>
      <c r="B64" s="55">
        <f>'April 3 2017 Calibration'!B64</f>
        <v>800</v>
      </c>
      <c r="C64" s="82">
        <f t="shared" si="8"/>
        <v>6.8782240423342662</v>
      </c>
      <c r="D64" s="60">
        <f t="shared" si="8"/>
        <v>14.833465372436176</v>
      </c>
      <c r="E64" s="82">
        <f t="shared" si="8"/>
        <v>34.471705882739336</v>
      </c>
      <c r="F64" s="60">
        <f t="shared" si="8"/>
        <v>69.518339452195661</v>
      </c>
      <c r="G64" s="82">
        <f t="shared" si="8"/>
        <v>309.7117352065311</v>
      </c>
      <c r="H64" s="61">
        <f t="shared" si="8"/>
        <v>641.2621184083946</v>
      </c>
    </row>
    <row r="65" spans="1:8" x14ac:dyDescent="0.2">
      <c r="A65" s="81">
        <f>'April 3 2017 Calibration'!A65</f>
        <v>10</v>
      </c>
      <c r="B65" s="55">
        <f>'April 3 2017 Calibration'!B65</f>
        <v>1000</v>
      </c>
      <c r="C65" s="82">
        <f t="shared" si="8"/>
        <v>8.5977800529178321</v>
      </c>
      <c r="D65" s="60">
        <f t="shared" si="8"/>
        <v>18.541831715545221</v>
      </c>
      <c r="E65" s="82">
        <f t="shared" si="8"/>
        <v>43.089632353424172</v>
      </c>
      <c r="F65" s="60">
        <f t="shared" si="8"/>
        <v>86.897924315244566</v>
      </c>
      <c r="G65" s="82">
        <f t="shared" si="8"/>
        <v>387.13966900816388</v>
      </c>
      <c r="H65" s="61">
        <f t="shared" si="8"/>
        <v>801.57764801049325</v>
      </c>
    </row>
    <row r="66" spans="1:8" ht="17" thickBot="1" x14ac:dyDescent="0.25">
      <c r="A66" s="83">
        <f>'April 3 2017 Calibration'!A66</f>
        <v>12</v>
      </c>
      <c r="B66" s="64">
        <f>'April 3 2017 Calibration'!B66</f>
        <v>1200</v>
      </c>
      <c r="C66" s="84">
        <f>$B66/C$67</f>
        <v>10.317336063501399</v>
      </c>
      <c r="D66" s="66">
        <f>$B66/D$67</f>
        <v>22.250198058654263</v>
      </c>
      <c r="E66" s="84">
        <f t="shared" ref="E66:H66" si="9">$B66/E$67</f>
        <v>51.707558824109007</v>
      </c>
      <c r="F66" s="66">
        <f t="shared" si="9"/>
        <v>104.27750917829349</v>
      </c>
      <c r="G66" s="84">
        <f t="shared" si="9"/>
        <v>464.56760280979665</v>
      </c>
      <c r="H66" s="67">
        <f t="shared" si="9"/>
        <v>961.8931776125919</v>
      </c>
    </row>
    <row r="67" spans="1:8" ht="17" thickBot="1" x14ac:dyDescent="0.25">
      <c r="A67" s="85" t="str">
        <f>'April 3 2017 Calibration'!A40</f>
        <v>Dose rate (cGy/min)</v>
      </c>
      <c r="B67" s="86"/>
      <c r="C67" s="70">
        <f>'April 3 2017 Calibration'!C67*'April 3 2017 Calibration'!$C$9*'April 3 2017 Calibration'!$B$10</f>
        <v>116.30909302694124</v>
      </c>
      <c r="D67" s="70">
        <f>'April 3 2017 Calibration'!D67*'April 3 2017 Calibration'!$C$9*'April 3 2017 Calibration'!$B$10</f>
        <v>53.932104192360541</v>
      </c>
      <c r="E67" s="70">
        <f>'April 3 2017 Calibration'!E67*'April 3 2017 Calibration'!$C$9*'April 3 2017 Calibration'!$B$10</f>
        <v>23.207438666404258</v>
      </c>
      <c r="F67" s="70">
        <f>'April 3 2017 Calibration'!F67*'April 3 2017 Calibration'!$C$9*'April 3 2017 Calibration'!$B$10</f>
        <v>11.507754734995082</v>
      </c>
      <c r="G67" s="70">
        <f>'April 3 2017 Calibration'!G67*'April 3 2017 Calibration'!$C$9*'April 3 2017 Calibration'!$B$10</f>
        <v>2.5830471017396883</v>
      </c>
      <c r="H67" s="71">
        <f>'April 3 2017 Calibration'!H67*'April 3 2017 Calibration'!$C$9*'April 3 2017 Calibration'!$B$10</f>
        <v>1.2475397766916141</v>
      </c>
    </row>
    <row r="68" spans="1:8" ht="17" thickBot="1" x14ac:dyDescent="0.25"/>
    <row r="69" spans="1:8" ht="17" thickBot="1" x14ac:dyDescent="0.25">
      <c r="A69" s="87" t="s">
        <v>21</v>
      </c>
      <c r="B69" s="88"/>
      <c r="C69" s="89"/>
      <c r="D69" s="90"/>
      <c r="E69" s="90"/>
      <c r="F69" s="90"/>
      <c r="G69" s="90"/>
      <c r="H69" s="91"/>
    </row>
    <row r="70" spans="1:8" x14ac:dyDescent="0.2">
      <c r="A70" s="92" t="s">
        <v>10</v>
      </c>
      <c r="B70" s="93"/>
      <c r="C70" s="94"/>
      <c r="D70" s="95"/>
      <c r="E70" s="95"/>
      <c r="F70" s="95"/>
      <c r="G70" s="95"/>
      <c r="H70" s="96"/>
    </row>
    <row r="71" spans="1:8" x14ac:dyDescent="0.2">
      <c r="A71" s="54" t="s">
        <v>11</v>
      </c>
      <c r="B71" s="55" t="s">
        <v>12</v>
      </c>
      <c r="C71" s="56" t="s">
        <v>13</v>
      </c>
      <c r="D71" s="55" t="s">
        <v>14</v>
      </c>
      <c r="E71" s="55" t="s">
        <v>15</v>
      </c>
      <c r="F71" s="55" t="s">
        <v>16</v>
      </c>
      <c r="G71" s="55" t="s">
        <v>17</v>
      </c>
      <c r="H71" s="57" t="s">
        <v>18</v>
      </c>
    </row>
    <row r="72" spans="1:8" x14ac:dyDescent="0.2">
      <c r="A72" s="97">
        <f>'April 3 2017 Calibration'!A70</f>
        <v>0</v>
      </c>
      <c r="B72" s="55">
        <f>'April 3 2017 Calibration'!B70</f>
        <v>0</v>
      </c>
      <c r="C72" s="98">
        <f t="shared" ref="C72:H94" si="10">$B72/C$96</f>
        <v>0</v>
      </c>
      <c r="D72" s="60">
        <f t="shared" si="10"/>
        <v>0</v>
      </c>
      <c r="E72" s="98">
        <f t="shared" si="10"/>
        <v>0</v>
      </c>
      <c r="F72" s="60">
        <f t="shared" si="10"/>
        <v>0</v>
      </c>
      <c r="G72" s="98">
        <f t="shared" si="10"/>
        <v>0</v>
      </c>
      <c r="H72" s="61">
        <f t="shared" si="10"/>
        <v>0</v>
      </c>
    </row>
    <row r="73" spans="1:8" x14ac:dyDescent="0.2">
      <c r="A73" s="97">
        <f>'April 3 2017 Calibration'!A71</f>
        <v>5.0000000000000001E-3</v>
      </c>
      <c r="B73" s="55">
        <f>'April 3 2017 Calibration'!B71</f>
        <v>0.5</v>
      </c>
      <c r="C73" s="98">
        <f t="shared" si="10"/>
        <v>5.6024244215787163E-3</v>
      </c>
      <c r="D73" s="60">
        <f t="shared" si="10"/>
        <v>1.2081750056969752E-2</v>
      </c>
      <c r="E73" s="98">
        <f t="shared" si="10"/>
        <v>2.8075014164714179E-2</v>
      </c>
      <c r="F73" s="60">
        <f t="shared" si="10"/>
        <v>5.6633203392045722E-2</v>
      </c>
      <c r="G73" s="98">
        <f t="shared" si="10"/>
        <v>0.25210909897104228</v>
      </c>
      <c r="H73" s="61">
        <f t="shared" si="10"/>
        <v>0.52540383651107958</v>
      </c>
    </row>
    <row r="74" spans="1:8" x14ac:dyDescent="0.2">
      <c r="A74" s="97">
        <f>'April 3 2017 Calibration'!A72</f>
        <v>0.01</v>
      </c>
      <c r="B74" s="55">
        <f>'April 3 2017 Calibration'!B72</f>
        <v>1</v>
      </c>
      <c r="C74" s="98">
        <f t="shared" si="10"/>
        <v>1.1204848843157433E-2</v>
      </c>
      <c r="D74" s="60">
        <f t="shared" si="10"/>
        <v>2.4163500113939505E-2</v>
      </c>
      <c r="E74" s="98">
        <f t="shared" si="10"/>
        <v>5.6150028329428357E-2</v>
      </c>
      <c r="F74" s="60">
        <f t="shared" si="10"/>
        <v>0.11326640678409144</v>
      </c>
      <c r="G74" s="98">
        <f t="shared" si="10"/>
        <v>0.50421819794208456</v>
      </c>
      <c r="H74" s="61">
        <f t="shared" si="10"/>
        <v>1.0508076730221592</v>
      </c>
    </row>
    <row r="75" spans="1:8" x14ac:dyDescent="0.2">
      <c r="A75" s="97">
        <f>'April 3 2017 Calibration'!A73</f>
        <v>2.5000000000000001E-2</v>
      </c>
      <c r="B75" s="55">
        <f>'April 3 2017 Calibration'!B73</f>
        <v>2.5</v>
      </c>
      <c r="C75" s="98">
        <f t="shared" si="10"/>
        <v>2.8012122107893583E-2</v>
      </c>
      <c r="D75" s="60">
        <f t="shared" si="10"/>
        <v>6.0408750284848767E-2</v>
      </c>
      <c r="E75" s="98">
        <f t="shared" si="10"/>
        <v>0.1403750708235709</v>
      </c>
      <c r="F75" s="60">
        <f t="shared" si="10"/>
        <v>0.28316601696022858</v>
      </c>
      <c r="G75" s="98">
        <f t="shared" si="10"/>
        <v>1.2605454948552113</v>
      </c>
      <c r="H75" s="61">
        <f t="shared" si="10"/>
        <v>2.6270191825553981</v>
      </c>
    </row>
    <row r="76" spans="1:8" x14ac:dyDescent="0.2">
      <c r="A76" s="97">
        <f>'April 3 2017 Calibration'!A74</f>
        <v>0.05</v>
      </c>
      <c r="B76" s="55">
        <f>'April 3 2017 Calibration'!B74</f>
        <v>5</v>
      </c>
      <c r="C76" s="98">
        <f t="shared" si="10"/>
        <v>5.6024244215787167E-2</v>
      </c>
      <c r="D76" s="60">
        <f t="shared" si="10"/>
        <v>0.12081750056969753</v>
      </c>
      <c r="E76" s="98">
        <f t="shared" si="10"/>
        <v>0.28075014164714179</v>
      </c>
      <c r="F76" s="60">
        <f t="shared" si="10"/>
        <v>0.56633203392045717</v>
      </c>
      <c r="G76" s="98">
        <f t="shared" si="10"/>
        <v>2.5210909897104226</v>
      </c>
      <c r="H76" s="61">
        <f t="shared" si="10"/>
        <v>5.2540383651107962</v>
      </c>
    </row>
    <row r="77" spans="1:8" x14ac:dyDescent="0.2">
      <c r="A77" s="97">
        <f>'April 3 2017 Calibration'!A75</f>
        <v>0.1</v>
      </c>
      <c r="B77" s="55">
        <f>'April 3 2017 Calibration'!B75</f>
        <v>10</v>
      </c>
      <c r="C77" s="98">
        <f t="shared" si="10"/>
        <v>0.11204848843157433</v>
      </c>
      <c r="D77" s="60">
        <f t="shared" si="10"/>
        <v>0.24163500113939507</v>
      </c>
      <c r="E77" s="98">
        <f t="shared" si="10"/>
        <v>0.56150028329428359</v>
      </c>
      <c r="F77" s="60">
        <f t="shared" si="10"/>
        <v>1.1326640678409143</v>
      </c>
      <c r="G77" s="98">
        <f t="shared" si="10"/>
        <v>5.0421819794208451</v>
      </c>
      <c r="H77" s="61">
        <f t="shared" si="10"/>
        <v>10.508076730221592</v>
      </c>
    </row>
    <row r="78" spans="1:8" x14ac:dyDescent="0.2">
      <c r="A78" s="97">
        <f>'April 3 2017 Calibration'!A76</f>
        <v>0.2</v>
      </c>
      <c r="B78" s="55">
        <f>'April 3 2017 Calibration'!B76</f>
        <v>20</v>
      </c>
      <c r="C78" s="98">
        <f t="shared" si="10"/>
        <v>0.22409697686314867</v>
      </c>
      <c r="D78" s="60">
        <f t="shared" si="10"/>
        <v>0.48327000227879013</v>
      </c>
      <c r="E78" s="98">
        <f t="shared" si="10"/>
        <v>1.1230005665885672</v>
      </c>
      <c r="F78" s="60">
        <f t="shared" si="10"/>
        <v>2.2653281356818287</v>
      </c>
      <c r="G78" s="98">
        <f t="shared" si="10"/>
        <v>10.08436395884169</v>
      </c>
      <c r="H78" s="61">
        <f t="shared" si="10"/>
        <v>21.016153460443185</v>
      </c>
    </row>
    <row r="79" spans="1:8" x14ac:dyDescent="0.2">
      <c r="A79" s="97">
        <f>'April 3 2017 Calibration'!A77</f>
        <v>0.25</v>
      </c>
      <c r="B79" s="55">
        <f>'April 3 2017 Calibration'!B77</f>
        <v>25</v>
      </c>
      <c r="C79" s="98">
        <f t="shared" si="10"/>
        <v>0.28012122107893583</v>
      </c>
      <c r="D79" s="60">
        <f t="shared" si="10"/>
        <v>0.60408750284848767</v>
      </c>
      <c r="E79" s="98">
        <f t="shared" si="10"/>
        <v>1.403750708235709</v>
      </c>
      <c r="F79" s="60">
        <f t="shared" si="10"/>
        <v>2.8316601696022858</v>
      </c>
      <c r="G79" s="98">
        <f t="shared" si="10"/>
        <v>12.605454948552113</v>
      </c>
      <c r="H79" s="61">
        <f t="shared" si="10"/>
        <v>26.270191825553979</v>
      </c>
    </row>
    <row r="80" spans="1:8" x14ac:dyDescent="0.2">
      <c r="A80" s="97">
        <f>'April 3 2017 Calibration'!A78</f>
        <v>0.5</v>
      </c>
      <c r="B80" s="55">
        <f>'April 3 2017 Calibration'!B78</f>
        <v>50</v>
      </c>
      <c r="C80" s="98">
        <f t="shared" si="10"/>
        <v>0.56024244215787167</v>
      </c>
      <c r="D80" s="60">
        <f t="shared" si="10"/>
        <v>1.2081750056969753</v>
      </c>
      <c r="E80" s="98">
        <f t="shared" si="10"/>
        <v>2.807501416471418</v>
      </c>
      <c r="F80" s="60">
        <f t="shared" si="10"/>
        <v>5.6633203392045717</v>
      </c>
      <c r="G80" s="98">
        <f t="shared" si="10"/>
        <v>25.210909897104226</v>
      </c>
      <c r="H80" s="61">
        <f t="shared" si="10"/>
        <v>52.540383651107959</v>
      </c>
    </row>
    <row r="81" spans="1:8" x14ac:dyDescent="0.2">
      <c r="A81" s="97">
        <f>'April 3 2017 Calibration'!A79</f>
        <v>0.75</v>
      </c>
      <c r="B81" s="55">
        <f>'April 3 2017 Calibration'!B79</f>
        <v>75</v>
      </c>
      <c r="C81" s="98">
        <f t="shared" si="10"/>
        <v>0.84036366323680745</v>
      </c>
      <c r="D81" s="60">
        <f t="shared" si="10"/>
        <v>1.8122625085454629</v>
      </c>
      <c r="E81" s="98">
        <f t="shared" si="10"/>
        <v>4.2112521247071264</v>
      </c>
      <c r="F81" s="60">
        <f t="shared" si="10"/>
        <v>8.494980508806858</v>
      </c>
      <c r="G81" s="98">
        <f t="shared" si="10"/>
        <v>37.816364845656338</v>
      </c>
      <c r="H81" s="61">
        <f t="shared" si="10"/>
        <v>78.810575476661938</v>
      </c>
    </row>
    <row r="82" spans="1:8" x14ac:dyDescent="0.2">
      <c r="A82" s="97">
        <f>'April 3 2017 Calibration'!A80</f>
        <v>1</v>
      </c>
      <c r="B82" s="55">
        <f>'April 3 2017 Calibration'!B80</f>
        <v>100</v>
      </c>
      <c r="C82" s="98">
        <f t="shared" si="10"/>
        <v>1.1204848843157433</v>
      </c>
      <c r="D82" s="60">
        <f t="shared" si="10"/>
        <v>2.4163500113939507</v>
      </c>
      <c r="E82" s="98">
        <f t="shared" si="10"/>
        <v>5.6150028329428361</v>
      </c>
      <c r="F82" s="60">
        <f t="shared" si="10"/>
        <v>11.326640678409143</v>
      </c>
      <c r="G82" s="98">
        <f t="shared" si="10"/>
        <v>50.421819794208453</v>
      </c>
      <c r="H82" s="61">
        <f t="shared" si="10"/>
        <v>105.08076730221592</v>
      </c>
    </row>
    <row r="83" spans="1:8" x14ac:dyDescent="0.2">
      <c r="A83" s="97">
        <f>'April 3 2017 Calibration'!A81</f>
        <v>1.25</v>
      </c>
      <c r="B83" s="55">
        <f>'April 3 2017 Calibration'!B81</f>
        <v>125</v>
      </c>
      <c r="C83" s="98">
        <f t="shared" si="10"/>
        <v>1.400606105394679</v>
      </c>
      <c r="D83" s="60">
        <f t="shared" si="10"/>
        <v>3.0204375142424382</v>
      </c>
      <c r="E83" s="98">
        <f t="shared" si="10"/>
        <v>7.0187535411785449</v>
      </c>
      <c r="F83" s="60">
        <f t="shared" si="10"/>
        <v>14.158300848011431</v>
      </c>
      <c r="G83" s="98">
        <f t="shared" si="10"/>
        <v>63.027274742760568</v>
      </c>
      <c r="H83" s="61">
        <f t="shared" si="10"/>
        <v>131.3509591277699</v>
      </c>
    </row>
    <row r="84" spans="1:8" x14ac:dyDescent="0.2">
      <c r="A84" s="97">
        <f>'April 3 2017 Calibration'!A82</f>
        <v>1.5</v>
      </c>
      <c r="B84" s="55">
        <f>'April 3 2017 Calibration'!B82</f>
        <v>150</v>
      </c>
      <c r="C84" s="98">
        <f t="shared" si="10"/>
        <v>1.6807273264736149</v>
      </c>
      <c r="D84" s="60">
        <f t="shared" si="10"/>
        <v>3.6245250170909258</v>
      </c>
      <c r="E84" s="98">
        <f t="shared" si="10"/>
        <v>8.4225042494142528</v>
      </c>
      <c r="F84" s="60">
        <f t="shared" si="10"/>
        <v>16.989961017613716</v>
      </c>
      <c r="G84" s="98">
        <f t="shared" si="10"/>
        <v>75.632729691312676</v>
      </c>
      <c r="H84" s="61">
        <f t="shared" si="10"/>
        <v>157.62115095332388</v>
      </c>
    </row>
    <row r="85" spans="1:8" x14ac:dyDescent="0.2">
      <c r="A85" s="97">
        <f>'April 3 2017 Calibration'!A83</f>
        <v>1.75</v>
      </c>
      <c r="B85" s="55">
        <f>'April 3 2017 Calibration'!B83</f>
        <v>175</v>
      </c>
      <c r="C85" s="98">
        <f t="shared" si="10"/>
        <v>1.9608485475525508</v>
      </c>
      <c r="D85" s="60">
        <f t="shared" si="10"/>
        <v>4.2286125199394133</v>
      </c>
      <c r="E85" s="98">
        <f t="shared" si="10"/>
        <v>9.8262549576499634</v>
      </c>
      <c r="F85" s="60">
        <f t="shared" si="10"/>
        <v>19.821621187216003</v>
      </c>
      <c r="G85" s="98">
        <f t="shared" si="10"/>
        <v>88.238184639864798</v>
      </c>
      <c r="H85" s="61">
        <f t="shared" si="10"/>
        <v>183.89134277887786</v>
      </c>
    </row>
    <row r="86" spans="1:8" x14ac:dyDescent="0.2">
      <c r="A86" s="97">
        <f>'April 3 2017 Calibration'!A84</f>
        <v>2</v>
      </c>
      <c r="B86" s="55">
        <f>'April 3 2017 Calibration'!B84</f>
        <v>200</v>
      </c>
      <c r="C86" s="98">
        <f t="shared" si="10"/>
        <v>2.2409697686314867</v>
      </c>
      <c r="D86" s="60">
        <f t="shared" si="10"/>
        <v>4.8327000227879013</v>
      </c>
      <c r="E86" s="98">
        <f t="shared" si="10"/>
        <v>11.230005665885672</v>
      </c>
      <c r="F86" s="60">
        <f t="shared" si="10"/>
        <v>22.653281356818287</v>
      </c>
      <c r="G86" s="98">
        <f t="shared" si="10"/>
        <v>100.84363958841691</v>
      </c>
      <c r="H86" s="61">
        <f t="shared" si="10"/>
        <v>210.16153460443184</v>
      </c>
    </row>
    <row r="87" spans="1:8" x14ac:dyDescent="0.2">
      <c r="A87" s="97">
        <f>'April 3 2017 Calibration'!A85</f>
        <v>2.5</v>
      </c>
      <c r="B87" s="55">
        <f>'April 3 2017 Calibration'!B85</f>
        <v>250</v>
      </c>
      <c r="C87" s="98">
        <f t="shared" si="10"/>
        <v>2.801212210789358</v>
      </c>
      <c r="D87" s="60">
        <f t="shared" si="10"/>
        <v>6.0408750284848765</v>
      </c>
      <c r="E87" s="98">
        <f t="shared" si="10"/>
        <v>14.03750708235709</v>
      </c>
      <c r="F87" s="60">
        <f t="shared" si="10"/>
        <v>28.316601696022861</v>
      </c>
      <c r="G87" s="98">
        <f t="shared" si="10"/>
        <v>126.05454948552114</v>
      </c>
      <c r="H87" s="61">
        <f t="shared" si="10"/>
        <v>262.70191825553979</v>
      </c>
    </row>
    <row r="88" spans="1:8" x14ac:dyDescent="0.2">
      <c r="A88" s="97">
        <f>'April 3 2017 Calibration'!A86</f>
        <v>3</v>
      </c>
      <c r="B88" s="55">
        <f>'April 3 2017 Calibration'!B86</f>
        <v>300</v>
      </c>
      <c r="C88" s="98">
        <f t="shared" si="10"/>
        <v>3.3614546529472298</v>
      </c>
      <c r="D88" s="60">
        <f t="shared" si="10"/>
        <v>7.2490500341818516</v>
      </c>
      <c r="E88" s="98">
        <f t="shared" si="10"/>
        <v>16.845008498828506</v>
      </c>
      <c r="F88" s="60">
        <f t="shared" si="10"/>
        <v>33.979922035227432</v>
      </c>
      <c r="G88" s="98">
        <f t="shared" si="10"/>
        <v>151.26545938262535</v>
      </c>
      <c r="H88" s="61">
        <f t="shared" si="10"/>
        <v>315.24230190664775</v>
      </c>
    </row>
    <row r="89" spans="1:8" x14ac:dyDescent="0.2">
      <c r="A89" s="97">
        <f>'April 3 2017 Calibration'!A87</f>
        <v>4</v>
      </c>
      <c r="B89" s="55">
        <f>'April 3 2017 Calibration'!B87</f>
        <v>400</v>
      </c>
      <c r="C89" s="98">
        <f t="shared" si="10"/>
        <v>4.4819395372629733</v>
      </c>
      <c r="D89" s="60">
        <f t="shared" si="10"/>
        <v>9.6654000455758027</v>
      </c>
      <c r="E89" s="98">
        <f t="shared" si="10"/>
        <v>22.460011331771344</v>
      </c>
      <c r="F89" s="60">
        <f t="shared" si="10"/>
        <v>45.306562713636573</v>
      </c>
      <c r="G89" s="98">
        <f t="shared" si="10"/>
        <v>201.68727917683381</v>
      </c>
      <c r="H89" s="61">
        <f t="shared" si="10"/>
        <v>420.32306920886367</v>
      </c>
    </row>
    <row r="90" spans="1:8" x14ac:dyDescent="0.2">
      <c r="A90" s="97">
        <f>'April 3 2017 Calibration'!A88</f>
        <v>5</v>
      </c>
      <c r="B90" s="55">
        <f>'April 3 2017 Calibration'!B88</f>
        <v>500</v>
      </c>
      <c r="C90" s="98">
        <f t="shared" si="10"/>
        <v>5.602424421578716</v>
      </c>
      <c r="D90" s="60">
        <f t="shared" si="10"/>
        <v>12.081750056969753</v>
      </c>
      <c r="E90" s="98">
        <f t="shared" si="10"/>
        <v>28.07501416471418</v>
      </c>
      <c r="F90" s="60">
        <f t="shared" si="10"/>
        <v>56.633203392045722</v>
      </c>
      <c r="G90" s="98">
        <f t="shared" si="10"/>
        <v>252.10909897104227</v>
      </c>
      <c r="H90" s="61">
        <f t="shared" si="10"/>
        <v>525.40383651107959</v>
      </c>
    </row>
    <row r="91" spans="1:8" x14ac:dyDescent="0.2">
      <c r="A91" s="97">
        <f>'April 3 2017 Calibration'!A89</f>
        <v>6</v>
      </c>
      <c r="B91" s="55">
        <f>'April 3 2017 Calibration'!B89</f>
        <v>600</v>
      </c>
      <c r="C91" s="98">
        <f t="shared" si="10"/>
        <v>6.7229093058944596</v>
      </c>
      <c r="D91" s="60">
        <f t="shared" si="10"/>
        <v>14.498100068363703</v>
      </c>
      <c r="E91" s="98">
        <f t="shared" si="10"/>
        <v>33.690016997657011</v>
      </c>
      <c r="F91" s="60">
        <f t="shared" si="10"/>
        <v>67.959844070454864</v>
      </c>
      <c r="G91" s="98">
        <f t="shared" si="10"/>
        <v>302.5309187652507</v>
      </c>
      <c r="H91" s="61">
        <f t="shared" si="10"/>
        <v>630.48460381329551</v>
      </c>
    </row>
    <row r="92" spans="1:8" x14ac:dyDescent="0.2">
      <c r="A92" s="97">
        <f>'April 3 2017 Calibration'!A90</f>
        <v>7.5</v>
      </c>
      <c r="B92" s="55">
        <f>'April 3 2017 Calibration'!B90</f>
        <v>750</v>
      </c>
      <c r="C92" s="98">
        <f t="shared" si="10"/>
        <v>8.4036366323680749</v>
      </c>
      <c r="D92" s="60">
        <f t="shared" si="10"/>
        <v>18.122625085454629</v>
      </c>
      <c r="E92" s="98">
        <f t="shared" si="10"/>
        <v>42.112521247071271</v>
      </c>
      <c r="F92" s="60">
        <f t="shared" si="10"/>
        <v>84.949805088068587</v>
      </c>
      <c r="G92" s="98">
        <f t="shared" si="10"/>
        <v>378.16364845656341</v>
      </c>
      <c r="H92" s="61">
        <f t="shared" si="10"/>
        <v>788.10575476661938</v>
      </c>
    </row>
    <row r="93" spans="1:8" x14ac:dyDescent="0.2">
      <c r="A93" s="97">
        <f>'April 3 2017 Calibration'!A91</f>
        <v>8</v>
      </c>
      <c r="B93" s="55">
        <f>'April 3 2017 Calibration'!B91</f>
        <v>800</v>
      </c>
      <c r="C93" s="98">
        <f t="shared" si="10"/>
        <v>8.9638790745259467</v>
      </c>
      <c r="D93" s="60">
        <f t="shared" si="10"/>
        <v>19.330800091151605</v>
      </c>
      <c r="E93" s="98">
        <f t="shared" si="10"/>
        <v>44.920022663542689</v>
      </c>
      <c r="F93" s="60">
        <f t="shared" si="10"/>
        <v>90.613125427273147</v>
      </c>
      <c r="G93" s="98">
        <f t="shared" si="10"/>
        <v>403.37455835366762</v>
      </c>
      <c r="H93" s="61">
        <f t="shared" si="10"/>
        <v>840.64613841772734</v>
      </c>
    </row>
    <row r="94" spans="1:8" x14ac:dyDescent="0.2">
      <c r="A94" s="97">
        <f>'April 3 2017 Calibration'!A92</f>
        <v>10</v>
      </c>
      <c r="B94" s="55">
        <f>'April 3 2017 Calibration'!B92</f>
        <v>1000</v>
      </c>
      <c r="C94" s="98">
        <f t="shared" si="10"/>
        <v>11.204848843157432</v>
      </c>
      <c r="D94" s="60">
        <f t="shared" si="10"/>
        <v>24.163500113939506</v>
      </c>
      <c r="E94" s="98">
        <f t="shared" si="10"/>
        <v>56.150028329428359</v>
      </c>
      <c r="F94" s="60">
        <f t="shared" si="10"/>
        <v>113.26640678409144</v>
      </c>
      <c r="G94" s="98">
        <f t="shared" si="10"/>
        <v>504.21819794208454</v>
      </c>
      <c r="H94" s="61">
        <f t="shared" si="10"/>
        <v>1050.8076730221592</v>
      </c>
    </row>
    <row r="95" spans="1:8" ht="17" thickBot="1" x14ac:dyDescent="0.25">
      <c r="A95" s="99">
        <f>'April 3 2017 Calibration'!A93</f>
        <v>12</v>
      </c>
      <c r="B95" s="64">
        <f>'April 3 2017 Calibration'!B93</f>
        <v>1200</v>
      </c>
      <c r="C95" s="100">
        <f>$B95/C$96</f>
        <v>13.445818611788919</v>
      </c>
      <c r="D95" s="66">
        <f t="shared" ref="D95:H95" si="11">$B95/D$96</f>
        <v>28.996200136727406</v>
      </c>
      <c r="E95" s="100">
        <f t="shared" si="11"/>
        <v>67.380033995314022</v>
      </c>
      <c r="F95" s="66">
        <f t="shared" si="11"/>
        <v>135.91968814090973</v>
      </c>
      <c r="G95" s="100">
        <f t="shared" si="11"/>
        <v>605.06183753050141</v>
      </c>
      <c r="H95" s="67">
        <f t="shared" si="11"/>
        <v>1260.969207626591</v>
      </c>
    </row>
    <row r="96" spans="1:8" ht="17" thickBot="1" x14ac:dyDescent="0.25">
      <c r="A96" s="68" t="str">
        <f>'April 3 2017 Calibration'!A94</f>
        <v>Dose rate (cGy/min)</v>
      </c>
      <c r="B96" s="69"/>
      <c r="C96" s="70">
        <f>'April 3 2017 Calibration'!C94*'April 3 2017 Calibration'!$C$9*'April 3 2017 Calibration'!$B$10</f>
        <v>89.247076332553931</v>
      </c>
      <c r="D96" s="70">
        <f>'April 3 2017 Calibration'!D94*'April 3 2017 Calibration'!$C$9*'April 3 2017 Calibration'!$B$10</f>
        <v>41.384732976789124</v>
      </c>
      <c r="E96" s="70">
        <f>'April 3 2017 Calibration'!E94*'April 3 2017 Calibration'!$C$9*'April 3 2017 Calibration'!$B$10</f>
        <v>17.809430017257849</v>
      </c>
      <c r="F96" s="70">
        <f>'April 3 2017 Calibration'!F94*'April 3 2017 Calibration'!$C$9*'April 3 2017 Calibration'!$B$10</f>
        <v>8.8287430350483458</v>
      </c>
      <c r="G96" s="70">
        <f>'April 3 2017 Calibration'!G94*'April 3 2017 Calibration'!$C$9*'April 3 2017 Calibration'!$B$10</f>
        <v>1.9832683629456427</v>
      </c>
      <c r="H96" s="71">
        <f>'April 3 2017 Calibration'!H94*'April 3 2017 Calibration'!$C$9*'April 3 2017 Calibration'!$B$10</f>
        <v>0.95164893221988511</v>
      </c>
    </row>
  </sheetData>
  <sheetProtection sheet="1" selectLockedCells="1"/>
  <mergeCells count="10">
    <mergeCell ref="A38:B38"/>
    <mergeCell ref="A96:B96"/>
    <mergeCell ref="A3:F3"/>
    <mergeCell ref="G3:H3"/>
    <mergeCell ref="A4:F4"/>
    <mergeCell ref="G4:H4"/>
    <mergeCell ref="A6:B6"/>
    <mergeCell ref="A7:B7"/>
    <mergeCell ref="A8:B8"/>
    <mergeCell ref="A9:B9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April 3 2017 Calibration</vt:lpstr>
      <vt:lpstr>Biology|Water</vt:lpstr>
      <vt:lpstr>Electronics|Silicon</vt:lpstr>
      <vt:lpstr>'April 3 2017 Calibration'!GSRF</vt:lpstr>
    </vt:vector>
  </TitlesOfParts>
  <Company>Brookhaven Nation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Sivertz</dc:creator>
  <cp:lastModifiedBy>Sivertz, Michael</cp:lastModifiedBy>
  <dcterms:created xsi:type="dcterms:W3CDTF">2017-08-16T14:35:33Z</dcterms:created>
  <dcterms:modified xsi:type="dcterms:W3CDTF">2021-04-20T16:57:12Z</dcterms:modified>
</cp:coreProperties>
</file>